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esktop\Descargas\"/>
    </mc:Choice>
  </mc:AlternateContent>
  <xr:revisionPtr revIDLastSave="0" documentId="13_ncr:1_{0567977A-3308-43A9-A6F7-BDC33C933439}" xr6:coauthVersionLast="47" xr6:coauthVersionMax="47" xr10:uidLastSave="{00000000-0000-0000-0000-000000000000}"/>
  <bookViews>
    <workbookView xWindow="20370" yWindow="-120" windowWidth="21840" windowHeight="13020" xr2:uid="{00000000-000D-0000-FFFF-FFFF00000000}"/>
  </bookViews>
  <sheets>
    <sheet name="Tablero" sheetId="1" r:id="rId1"/>
    <sheet name="Hoja3" sheetId="3" r:id="rId2"/>
    <sheet name="Hoja2" sheetId="2" r:id="rId3"/>
  </sheets>
  <definedNames>
    <definedName name="_xlnm.Print_Area" localSheetId="0">Tablero!$A$1:$P$31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24" i="1"/>
  <c r="I26" i="1"/>
  <c r="I27" i="1"/>
  <c r="I28" i="1"/>
  <c r="I29" i="1"/>
  <c r="B6" i="2"/>
  <c r="I22" i="1"/>
  <c r="F13" i="1" l="1"/>
  <c r="O13" i="1"/>
</calcChain>
</file>

<file path=xl/sharedStrings.xml><?xml version="1.0" encoding="utf-8"?>
<sst xmlns="http://schemas.openxmlformats.org/spreadsheetml/2006/main" count="77" uniqueCount="76">
  <si>
    <t>PRESUPUESTO VIGENTE PARA 2023</t>
  </si>
  <si>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</si>
  <si>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</si>
  <si>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</si>
  <si>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</si>
  <si>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</si>
  <si>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</si>
  <si>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</si>
  <si>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Región 1: Guatemala</t>
  </si>
  <si>
    <t xml:space="preserve">PRESUPUESTO EJECUTADO </t>
  </si>
  <si>
    <t xml:space="preserve">PORCENTAJE DE EJECUCIÓN </t>
  </si>
  <si>
    <t>Presupuesto vigente 2023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</si>
  <si>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</si>
  <si>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</si>
  <si>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</si>
  <si>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</si>
  <si>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</si>
  <si>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</si>
  <si>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</si>
  <si>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</si>
  <si>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</si>
  <si>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</si>
  <si>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</si>
  <si>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</si>
  <si>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</si>
  <si>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>PROGRAMA 1</t>
  </si>
  <si>
    <t>PROGRAMA 3</t>
  </si>
  <si>
    <t>Personal temporal 021
Personal temporal 022
Jornales 031</t>
  </si>
  <si>
    <t>Personal permanente 011</t>
  </si>
  <si>
    <t>MINISTERIO DE ENERGÍA Y MINAS</t>
  </si>
  <si>
    <t>Grupo (000): SERVICIOS PERSONALES</t>
  </si>
  <si>
    <t>Grupo (100): SERVICIOS NO PERSONALES</t>
  </si>
  <si>
    <t>Grupo (200): MATERIALES Y SUMINISTROS</t>
  </si>
  <si>
    <t>Grupo (300): PROPIEDAD, PLANTA, EQUIPO E INTANGIBLES</t>
  </si>
  <si>
    <t>Grupo (400): TRANSFERENCIAS CORRIENTES</t>
  </si>
  <si>
    <t>050000: ASUNTOS ECONÓMICOS</t>
  </si>
  <si>
    <t>010000: SERVICIOS PÚBLICOS GENERALES</t>
  </si>
  <si>
    <t>060000: PROTECCIÓN AMBIENTAL</t>
  </si>
  <si>
    <t>Región (I): METROPOLITANA</t>
  </si>
  <si>
    <t>Región (III): NORORIENTE</t>
  </si>
  <si>
    <t>Región (V): CENTRAL</t>
  </si>
  <si>
    <t>Región (VIII): PETÉN</t>
  </si>
  <si>
    <t>PROGRAMA 11</t>
  </si>
  <si>
    <t>PROGRAMA 12</t>
  </si>
  <si>
    <t>PROGRAMA 13</t>
  </si>
  <si>
    <t>PROGRAMA 14</t>
  </si>
  <si>
    <t>PROGRAMA 15</t>
  </si>
  <si>
    <t>PROGRAMA 99</t>
  </si>
  <si>
    <t>ACTIVIDADES CENTRALES</t>
  </si>
  <si>
    <t>DESARROLLO SOSTENIBLE DEL SECTOR ENERGETICO, MINERO Y DE HIDROCARBUROS (ACTIVIDAD COMUN A LOS PROGRAMAS 11, 12 Y 15)</t>
  </si>
  <si>
    <t>FOMENTO Y CONTROL EN LA EXPLORACION, EXPLOTACION Y COMERCIALIZACION DE HIDROCARBUROS</t>
  </si>
  <si>
    <t>FOMENTO A LA ACTIVIDAD MINERA</t>
  </si>
  <si>
    <t>SEGURIDAD RADIOLOGICA</t>
  </si>
  <si>
    <t>SERVICIOS TECNICOS DE LABORATORIO</t>
  </si>
  <si>
    <t>FOMENTO DE LAS ACTIVIDADES DE GENERACION, TRANSMISION Y DISTRIBUCION DE ENERGIA</t>
  </si>
  <si>
    <t>PARTIDAS NO ASIGNABLES A PROGRAMAS</t>
  </si>
  <si>
    <t>Ministro de Energía y Minas</t>
  </si>
  <si>
    <t>Alberto Pimentel Mata</t>
  </si>
  <si>
    <t>Viceministro de Energía y Minas encargado del sector energético</t>
  </si>
  <si>
    <t>Manuel Eduardo Arita</t>
  </si>
  <si>
    <t>Viceministro de Energía y Minas encargado del área de minería e hidrocarburos</t>
  </si>
  <si>
    <t>Luis Aroldo Ayala Vargas</t>
  </si>
  <si>
    <t>Viceministro de Desarrollo Sostenible</t>
  </si>
  <si>
    <t>Oscar Rafael Pérez Ramírez</t>
  </si>
  <si>
    <t>000 personas
004 personas
000 personas</t>
  </si>
  <si>
    <t>ACTUALIZADO AL 31 DE MAYO DEL 2023</t>
  </si>
  <si>
    <t>PRINCIPALES AVANCES O LOGROS
AL 31 DE MAYO DE 2023</t>
  </si>
  <si>
    <t>293 personas</t>
  </si>
  <si>
    <t>215 personas</t>
  </si>
  <si>
    <t>007 personas</t>
  </si>
  <si>
    <r>
      <rPr>
        <b/>
        <sz val="8"/>
        <color theme="1"/>
        <rFont val="Arial"/>
        <family val="2"/>
      </rPr>
      <t>PROGRAMA 03: Desarrollo Sostenible del Séctor Energético, Minero y de Hidrocarburos
•</t>
    </r>
    <r>
      <rPr>
        <sz val="8"/>
        <color theme="1"/>
        <rFont val="Arial"/>
        <family val="2"/>
      </rPr>
      <t xml:space="preserve">Avance en la consulta a pueblos indígenas Xinka y maya K’aqchiquel, en los derechos mineros Escobal y Progreso VII Derivada, respectivamente. Además, avances en mesas de seguimiento de compromisos, consultas de proyectos OXEC I y II, y Extracción Minera Fénix, (pueblo indígena maya Q’eqchi).
Beneficiarios: Departamentos de Guatemala, Izabal, Alta Verapaz y Santa Rosa.
•Realización de 8 procesos de diálogo en proyectos de extracción de materiales de construcción, para la emisión de los derechos mineros correspondientes.
Beneficiarios: Departamentos de Suchitepéquez, El Progreso, Guatemala y Retalhuleu (aporte a la economía y construcción local). 
</t>
    </r>
  </si>
  <si>
    <r>
      <t xml:space="preserve">PROGRAMA 11: Fomento y Control en la exploración, explotación y comercialización de Hidrocarburos
</t>
    </r>
    <r>
      <rPr>
        <sz val="8"/>
        <color theme="1"/>
        <rFont val="Arial"/>
        <family val="2"/>
      </rPr>
      <t>•Se otorgaron cuatro aportes de Apoyo Social Temporal a los Consumidores de Gas Licuado de Petróleo, para los productos envasados en cilindros de 10, 20, 25 y 35 libras, para dar cumplimiento al Decreto 45-2022 y sus reformas, y Decreto 5-2023. En esa línea, el Estado erogó en total, la cantidad de Q 164,157,532.00, lo cual representa el 73.86% del presupuesto asignado para dar cumplimiento a los Decretos antes indicado, durante el año 2023. La meta física está cumplida en un 80%.
Beneficiarios: Aproximadamente 1.800,000 hogares (más de 8 millones de personas) que utilizan este producto, principalmente aquellos con menor poder adquisitivo de todo el país.</t>
    </r>
  </si>
  <si>
    <r>
      <rPr>
        <b/>
        <sz val="8"/>
        <color theme="1"/>
        <rFont val="Arial"/>
        <family val="2"/>
      </rPr>
      <t>PROGRAMA 13: Seguridad Radiológica</t>
    </r>
    <r>
      <rPr>
        <sz val="8"/>
        <color theme="1"/>
        <rFont val="Arial"/>
        <family val="2"/>
      </rPr>
      <t xml:space="preserve">
•Modificaciones de licencias de transporte y exportación: - INCAN repatriará 2 fuentes radiactivas de Cobalto 60 de alta tasa de dosis, que se encuentran en desuso, hacia los Estados Unidos de América, en prevención de accidentes y emergencias radiológicas. 
•Pago de los Gastos Nacionales de Participación -GNPS,- para ejecución de 3 proyectos del Programa de Cooperación Técnica entre el Organismo Internacional de Energía Atómica, OIEA y Guatemala. 
Beneficiarios: Toda la población del país.</t>
    </r>
  </si>
  <si>
    <r>
      <rPr>
        <b/>
        <sz val="8"/>
        <color theme="1"/>
        <rFont val="Arial"/>
        <family val="2"/>
      </rPr>
      <t xml:space="preserve">PROGRAMA 12: Fomento a la Actividad Minera
</t>
    </r>
    <r>
      <rPr>
        <sz val="8"/>
        <color theme="1"/>
        <rFont val="Arial"/>
        <family val="2"/>
      </rPr>
      <t>•Otorgamiento de 7 licencias de explotación minera.
1.Gualán, Zacapa
rocas y/o minerales: arena, grava y cantos rodados.
2.Sanarate, El Progreso
roca y/o mineral: carbonato de calcio.
3.Nuevo San Carlos, Retalhuleu
rocas y/o minerales: arena, grava, canto rodado y bloque de río.
4.San Felipe y San Martín Zapotitlán, Retalhuleu
rocas y/o minerales: ceniza volcánica, pómez, arena de río, grava y cantos rodados.
5.Chicacao, San Miguel Panán y San José El Ídolo, Suchitepéquez
rocas y/o minerales: arena de río, grava y cantos rodados.
6.Palín, Escuintla
rocas y/o minerales: basaltos, andesitas, rocas pomáceas y cenizas volcánicas.
7.Morazán, El Progreso
rocas y/o minerales: arena grava y cantos rodados. 
•Ingreso a las arcas del Estado de Q12,911,834.92 en concepto de regalías de la Industria de Extracción.
Beneficiarios: Toda la población del país.</t>
    </r>
  </si>
  <si>
    <r>
      <rPr>
        <b/>
        <sz val="8"/>
        <color theme="1"/>
        <rFont val="Arial"/>
        <family val="2"/>
      </rPr>
      <t>PROGRAMA 14: Servicios Técnicos de Laboratorio</t>
    </r>
    <r>
      <rPr>
        <sz val="8"/>
        <color theme="1"/>
        <rFont val="Arial"/>
        <family val="2"/>
      </rPr>
      <t xml:space="preserve">
•15,751 análisis de laboratorio (minerales, hidrocarburos y aplicaciones nucleares), con lo cual se ha logrado lo siguiente: - Atención a un aproximado de 267 empresas con análisis en productos de exportación (garantía de no contaminación radiactiva; exportación de más de 31,136.00 toneladas de productos agrícolas).
Beneficiarios: A) Empresas exportadoras; B) 600,000 personas de la ciudad de Guatemala, por medio del análisis de materiales de tratamiento de agua.</t>
    </r>
  </si>
  <si>
    <r>
      <rPr>
        <b/>
        <sz val="8"/>
        <color theme="1"/>
        <rFont val="Arial"/>
        <family val="2"/>
      </rPr>
      <t xml:space="preserve">PROGRAMA 15: Fomento de las actividades de generación, transmisión y distribución de energía eléctrica
</t>
    </r>
    <r>
      <rPr>
        <sz val="8"/>
        <color theme="1"/>
        <rFont val="Arial"/>
        <family val="2"/>
      </rPr>
      <t xml:space="preserve">•Registro de 30 nuevos Agentes en el Mercado Eléctrico Nacional, que participaran en el Mercado Mayorista de Guatemala, en incremento de la demanda energética e impulso a la economía del País.
•Visita a 82 comunidades, con los respectivos Informes de Evaluación Socioeconómica: 5,607 hogares y más de 27,000 personas que serán beneficiadas cuando se completen los proyectos de electrificación rural por el INDE.
•Tres proyectos iniciados, dos de los cuales obedecen a tecnología hidroeléctrica y uno a tecnología solar.
Beneficiarios: Toda la población del país.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</si>
</sst>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%"/>
    <numFmt numFmtId="165" formatCode="0.0"/>
    <numFmt numFmtId="166" formatCode="&quot;Q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20"/>
      <color rgb="FF00206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44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1" fillId="4" borderId="0" xfId="0" applyFont="1" applyFill="1"/>
    <xf numFmtId="0" fontId="2" fillId="0" borderId="5" xfId="0" applyFont="1" applyBorder="1" applyAlignment="1">
      <alignment horizontal="left" vertical="center" wrapText="1"/>
    </xf>
    <xf numFmtId="8" fontId="2" fillId="3" borderId="6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4" fillId="4" borderId="0" xfId="0" applyFont="1" applyFill="1" applyAlignment="1">
      <alignment horizontal="center" vertical="top" wrapText="1"/>
    </xf>
    <xf numFmtId="0" fontId="2" fillId="4" borderId="10" xfId="0" applyFont="1" applyFill="1" applyBorder="1" applyAlignment="1">
      <alignment horizontal="center" vertical="center"/>
    </xf>
    <xf numFmtId="6" fontId="2" fillId="4" borderId="0" xfId="0" applyNumberFormat="1" applyFont="1" applyFill="1" applyAlignment="1">
      <alignment horizontal="center" vertical="center"/>
    </xf>
    <xf numFmtId="166" fontId="2" fillId="3" borderId="8" xfId="0" applyNumberFormat="1" applyFont="1" applyFill="1" applyBorder="1" applyAlignment="1">
      <alignment horizontal="center" vertical="center"/>
    </xf>
    <xf numFmtId="7" fontId="2" fillId="4" borderId="1" xfId="1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166" fontId="2" fillId="4" borderId="0" xfId="0" applyNumberFormat="1" applyFont="1" applyFill="1"/>
    <xf numFmtId="0" fontId="2" fillId="3" borderId="2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7" fontId="2" fillId="4" borderId="25" xfId="1" applyNumberFormat="1" applyFont="1" applyFill="1" applyBorder="1" applyAlignment="1">
      <alignment horizontal="center" vertical="center"/>
    </xf>
    <xf numFmtId="166" fontId="2" fillId="3" borderId="16" xfId="0" applyNumberFormat="1" applyFont="1" applyFill="1" applyBorder="1" applyAlignment="1">
      <alignment horizontal="center" vertical="center"/>
    </xf>
    <xf numFmtId="7" fontId="2" fillId="4" borderId="40" xfId="1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7" fontId="2" fillId="0" borderId="44" xfId="1" applyNumberFormat="1" applyFont="1" applyBorder="1" applyAlignment="1">
      <alignment horizontal="center" vertical="center"/>
    </xf>
    <xf numFmtId="7" fontId="2" fillId="0" borderId="43" xfId="1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7" fontId="2" fillId="4" borderId="40" xfId="1" applyNumberFormat="1" applyFont="1" applyFill="1" applyBorder="1" applyAlignment="1">
      <alignment horizontal="center" vertical="center"/>
    </xf>
    <xf numFmtId="7" fontId="2" fillId="4" borderId="47" xfId="1" applyNumberFormat="1" applyFont="1" applyFill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7" fontId="2" fillId="0" borderId="2" xfId="1" applyNumberFormat="1" applyFont="1" applyBorder="1" applyAlignment="1">
      <alignment horizontal="center" vertical="center"/>
    </xf>
    <xf numFmtId="7" fontId="2" fillId="0" borderId="30" xfId="1" applyNumberFormat="1" applyFont="1" applyBorder="1" applyAlignment="1">
      <alignment horizontal="center" vertical="center"/>
    </xf>
    <xf numFmtId="0" fontId="11" fillId="4" borderId="27" xfId="0" applyFont="1" applyFill="1" applyBorder="1" applyAlignment="1">
      <alignment horizontal="left" vertical="center" wrapText="1"/>
    </xf>
    <xf numFmtId="0" fontId="11" fillId="4" borderId="28" xfId="0" applyFont="1" applyFill="1" applyBorder="1" applyAlignment="1">
      <alignment horizontal="left" vertical="center" wrapText="1"/>
    </xf>
    <xf numFmtId="0" fontId="11" fillId="4" borderId="29" xfId="0" applyFont="1" applyFill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8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7" fontId="2" fillId="0" borderId="1" xfId="1" applyNumberFormat="1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166" fontId="2" fillId="3" borderId="6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24" xfId="0" applyNumberFormat="1" applyFont="1" applyFill="1" applyBorder="1" applyAlignment="1">
      <alignment horizontal="center" vertical="center"/>
    </xf>
    <xf numFmtId="166" fontId="2" fillId="3" borderId="15" xfId="0" applyNumberFormat="1" applyFont="1" applyFill="1" applyBorder="1" applyAlignment="1">
      <alignment horizontal="center" vertical="center"/>
    </xf>
    <xf numFmtId="8" fontId="2" fillId="3" borderId="6" xfId="0" applyNumberFormat="1" applyFont="1" applyFill="1" applyBorder="1" applyAlignment="1">
      <alignment horizontal="center" vertical="center"/>
    </xf>
    <xf numFmtId="8" fontId="2" fillId="3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0" fontId="2" fillId="3" borderId="16" xfId="2" applyNumberFormat="1" applyFont="1" applyFill="1" applyBorder="1" applyAlignment="1">
      <alignment horizontal="center" vertical="center"/>
    </xf>
    <xf numFmtId="10" fontId="2" fillId="3" borderId="15" xfId="2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0" fontId="2" fillId="3" borderId="33" xfId="0" applyNumberFormat="1" applyFont="1" applyFill="1" applyBorder="1" applyAlignment="1">
      <alignment horizontal="center" vertical="center"/>
    </xf>
    <xf numFmtId="10" fontId="2" fillId="3" borderId="10" xfId="0" applyNumberFormat="1" applyFont="1" applyFill="1" applyBorder="1" applyAlignment="1">
      <alignment horizontal="center" vertical="center"/>
    </xf>
    <xf numFmtId="10" fontId="2" fillId="3" borderId="3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justify" vertical="center" wrapText="1"/>
    </xf>
    <xf numFmtId="0" fontId="2" fillId="0" borderId="30" xfId="0" applyFont="1" applyBorder="1" applyAlignment="1">
      <alignment horizontal="justify" vertical="center" wrapText="1"/>
    </xf>
    <xf numFmtId="7" fontId="2" fillId="0" borderId="39" xfId="1" applyNumberFormat="1" applyFont="1" applyBorder="1" applyAlignment="1">
      <alignment horizontal="center" vertical="center"/>
    </xf>
    <xf numFmtId="7" fontId="2" fillId="0" borderId="41" xfId="1" applyNumberFormat="1" applyFont="1" applyBorder="1" applyAlignment="1">
      <alignment horizontal="center" vertical="center"/>
    </xf>
    <xf numFmtId="7" fontId="2" fillId="0" borderId="46" xfId="1" applyNumberFormat="1" applyFont="1" applyBorder="1" applyAlignment="1">
      <alignment horizontal="center" vertical="center"/>
    </xf>
    <xf numFmtId="7" fontId="2" fillId="0" borderId="45" xfId="1" applyNumberFormat="1" applyFont="1" applyBorder="1" applyAlignment="1">
      <alignment horizontal="center" vertical="center"/>
    </xf>
    <xf numFmtId="6" fontId="2" fillId="3" borderId="16" xfId="0" applyNumberFormat="1" applyFont="1" applyFill="1" applyBorder="1" applyAlignment="1">
      <alignment horizontal="center" vertical="center"/>
    </xf>
    <xf numFmtId="6" fontId="2" fillId="3" borderId="15" xfId="0" applyNumberFormat="1" applyFont="1" applyFill="1" applyBorder="1" applyAlignment="1">
      <alignment horizontal="center" vertical="center"/>
    </xf>
    <xf numFmtId="164" fontId="2" fillId="3" borderId="16" xfId="0" applyNumberFormat="1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8736253002163E-2"/>
          <c:y val="0.12900420658752612"/>
          <c:w val="0.8958558942717848"/>
          <c:h val="0.71746056396628399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2060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582-403D-9FBD-6373B6A6FF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6C7-49A9-8029-4A591DDAE0A9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582-403D-9FBD-6373B6A6FF2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6C7-49A9-8029-4A591DDAE0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6C7-49A9-8029-4A591DDAE0A9}"/>
              </c:ext>
            </c:extLst>
          </c:dPt>
          <c:dLbls>
            <c:delete val="1"/>
          </c:dLbls>
          <c:val>
            <c:numRef>
              <c:f>Tablero!$F$8:$F$12</c:f>
              <c:numCache>
                <c:formatCode>"Q"#,##0.00</c:formatCode>
                <c:ptCount val="5"/>
                <c:pt idx="0">
                  <c:v>317687000</c:v>
                </c:pt>
                <c:pt idx="2">
                  <c:v>194109537.63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03D-9FBD-6373B6A6FF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73-44CA-9A9F-259D5A9065E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D73-44CA-9A9F-259D5A9065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2023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"Q"#,##0.00</c:formatCode>
                <c:ptCount val="3"/>
                <c:pt idx="0">
                  <c:v>317687000</c:v>
                </c:pt>
                <c:pt idx="1" formatCode="&quot;Q&quot;#,##0_);[Red]\(&quot;Q&quot;#,##0\)">
                  <c:v>92009887.060000002</c:v>
                </c:pt>
                <c:pt idx="2" formatCode="0.0%">
                  <c:v>0.28962433798046505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  <a:sp3d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4</xdr:row>
      <xdr:rowOff>123702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1409" y="121227"/>
          <a:ext cx="1171179" cy="1039091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214313</xdr:colOff>
      <xdr:row>0</xdr:row>
      <xdr:rowOff>142875</xdr:rowOff>
    </xdr:from>
    <xdr:to>
      <xdr:col>2</xdr:col>
      <xdr:colOff>851646</xdr:colOff>
      <xdr:row>4</xdr:row>
      <xdr:rowOff>82736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313" y="142875"/>
          <a:ext cx="2138921" cy="982008"/>
        </a:xfrm>
        <a:prstGeom prst="rect">
          <a:avLst/>
        </a:prstGeom>
      </xdr:spPr>
    </xdr:pic>
    <xdr:clientData/>
  </xdr:twoCellAnchor>
  <xdr:twoCellAnchor editAs="oneCell">
    <xdr:from>
      <xdr:col>10</xdr:col>
      <xdr:colOff>137394</xdr:colOff>
      <xdr:row>11</xdr:row>
      <xdr:rowOff>315878</xdr:rowOff>
    </xdr:from>
    <xdr:to>
      <xdr:col>11</xdr:col>
      <xdr:colOff>907676</xdr:colOff>
      <xdr:row>18</xdr:row>
      <xdr:rowOff>160304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454CA2B6-03BB-4E9E-997F-8837C204E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710394" y="4125878"/>
          <a:ext cx="3257988" cy="3351867"/>
        </a:xfrm>
        <a:prstGeom prst="rect">
          <a:avLst/>
        </a:prstGeom>
      </xdr:spPr>
    </xdr:pic>
    <xdr:clientData/>
  </xdr:twoCellAnchor>
  <xdr:twoCellAnchor>
    <xdr:from>
      <xdr:col>4</xdr:col>
      <xdr:colOff>974911</xdr:colOff>
      <xdr:row>13</xdr:row>
      <xdr:rowOff>459441</xdr:rowOff>
    </xdr:from>
    <xdr:to>
      <xdr:col>5</xdr:col>
      <xdr:colOff>795618</xdr:colOff>
      <xdr:row>18</xdr:row>
      <xdr:rowOff>414617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3333287C-0C2B-471E-AF44-228438633B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168519</xdr:colOff>
      <xdr:row>0</xdr:row>
      <xdr:rowOff>80786</xdr:rowOff>
    </xdr:from>
    <xdr:to>
      <xdr:col>14</xdr:col>
      <xdr:colOff>1333501</xdr:colOff>
      <xdr:row>4</xdr:row>
      <xdr:rowOff>113072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374117B-8F10-0C0B-94F1-35A7C5250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438327" y="80786"/>
          <a:ext cx="1164982" cy="1080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3</xdr:row>
      <xdr:rowOff>61911</xdr:rowOff>
    </xdr:from>
    <xdr:to>
      <xdr:col>9</xdr:col>
      <xdr:colOff>133350</xdr:colOff>
      <xdr:row>15</xdr:row>
      <xdr:rowOff>142874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31"/>
  <sheetViews>
    <sheetView tabSelected="1" zoomScale="55" zoomScaleNormal="55" workbookViewId="0">
      <selection activeCell="P7" sqref="P7"/>
    </sheetView>
  </sheetViews>
  <sheetFormatPr baseColWidth="10" defaultColWidth="11.42578125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21.8554687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102" t="s">
        <v>18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2:19" ht="18" x14ac:dyDescent="0.25">
      <c r="B3" s="103" t="s">
        <v>65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2:19" ht="23.25" x14ac:dyDescent="0.35">
      <c r="B4" s="105" t="s">
        <v>29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2:19" ht="12.75" customHeight="1" x14ac:dyDescent="0.25">
      <c r="B5" s="10"/>
      <c r="C5" s="2"/>
      <c r="D5" s="2"/>
      <c r="E5" s="2"/>
      <c r="F5" s="2"/>
      <c r="G5" s="2"/>
      <c r="H5" s="2"/>
      <c r="I5" s="2"/>
      <c r="J5" s="7"/>
      <c r="K5" s="7"/>
      <c r="L5" s="7"/>
      <c r="M5" s="7"/>
      <c r="N5" s="7"/>
      <c r="O5" s="11"/>
    </row>
    <row r="6" spans="2:19" ht="15.75" thickBot="1" x14ac:dyDescent="0.3">
      <c r="B6" s="2"/>
      <c r="C6" s="2"/>
      <c r="D6" s="2"/>
      <c r="E6" s="2"/>
      <c r="F6" s="2"/>
      <c r="G6" s="2"/>
      <c r="H6" s="2"/>
      <c r="I6" s="2"/>
      <c r="J6" s="7"/>
      <c r="K6" s="7"/>
      <c r="L6" s="7"/>
      <c r="M6" s="7"/>
      <c r="N6" s="7"/>
      <c r="O6" s="11" t="s">
        <v>7</v>
      </c>
    </row>
    <row r="7" spans="2:19" ht="37.5" customHeight="1" x14ac:dyDescent="0.25">
      <c r="B7" s="108" t="s">
        <v>1</v>
      </c>
      <c r="C7" s="109"/>
      <c r="D7" s="2"/>
      <c r="E7" s="108" t="s">
        <v>20</v>
      </c>
      <c r="F7" s="109"/>
      <c r="G7" s="2"/>
      <c r="H7" s="68" t="s">
        <v>16</v>
      </c>
      <c r="I7" s="109"/>
      <c r="K7" s="106" t="s">
        <v>17</v>
      </c>
      <c r="L7" s="107"/>
      <c r="N7" s="68" t="s">
        <v>2</v>
      </c>
      <c r="O7" s="71"/>
    </row>
    <row r="8" spans="2:19" ht="42.75" customHeight="1" x14ac:dyDescent="0.25">
      <c r="B8" s="78" t="s">
        <v>56</v>
      </c>
      <c r="C8" s="81" t="s">
        <v>57</v>
      </c>
      <c r="D8" s="2"/>
      <c r="E8" s="98" t="s">
        <v>11</v>
      </c>
      <c r="F8" s="118">
        <v>317687000</v>
      </c>
      <c r="G8" s="2"/>
      <c r="H8" s="8" t="s">
        <v>30</v>
      </c>
      <c r="I8" s="24">
        <v>25003293.07</v>
      </c>
      <c r="K8" s="8" t="s">
        <v>38</v>
      </c>
      <c r="L8" s="9">
        <v>193965360.53999999</v>
      </c>
      <c r="N8" s="110" t="s">
        <v>13</v>
      </c>
      <c r="O8" s="101">
        <v>65104184</v>
      </c>
      <c r="Q8" s="3"/>
      <c r="R8" s="13"/>
    </row>
    <row r="9" spans="2:19" ht="42.75" customHeight="1" x14ac:dyDescent="0.25">
      <c r="B9" s="79"/>
      <c r="C9" s="82"/>
      <c r="D9" s="2"/>
      <c r="E9" s="100"/>
      <c r="F9" s="120"/>
      <c r="G9" s="2"/>
      <c r="H9" s="8" t="s">
        <v>31</v>
      </c>
      <c r="I9" s="24">
        <v>2789629.47</v>
      </c>
      <c r="K9" s="8" t="s">
        <v>39</v>
      </c>
      <c r="L9" s="9">
        <v>45776.32</v>
      </c>
      <c r="N9" s="110"/>
      <c r="O9" s="101"/>
    </row>
    <row r="10" spans="2:19" ht="42.75" customHeight="1" x14ac:dyDescent="0.25">
      <c r="B10" s="80"/>
      <c r="C10" s="83"/>
      <c r="D10" s="2"/>
      <c r="E10" s="98" t="s">
        <v>5</v>
      </c>
      <c r="F10" s="118">
        <v>194109537.63</v>
      </c>
      <c r="G10" s="2"/>
      <c r="H10" s="8" t="s">
        <v>32</v>
      </c>
      <c r="I10" s="24">
        <v>943425</v>
      </c>
      <c r="K10" s="8" t="s">
        <v>40</v>
      </c>
      <c r="L10" s="9">
        <v>80648.77</v>
      </c>
      <c r="N10" s="110" t="s">
        <v>14</v>
      </c>
      <c r="O10" s="101">
        <v>24929293.07</v>
      </c>
      <c r="R10" s="77"/>
      <c r="S10" s="66"/>
    </row>
    <row r="11" spans="2:19" ht="42.75" customHeight="1" x14ac:dyDescent="0.25">
      <c r="B11" s="78" t="s">
        <v>58</v>
      </c>
      <c r="C11" s="81" t="s">
        <v>59</v>
      </c>
      <c r="D11" s="2"/>
      <c r="E11" s="99"/>
      <c r="F11" s="119"/>
      <c r="G11" s="2"/>
      <c r="H11" s="20" t="s">
        <v>33</v>
      </c>
      <c r="I11" s="33">
        <v>808081.15</v>
      </c>
      <c r="K11" s="8" t="s">
        <v>41</v>
      </c>
      <c r="L11" s="9">
        <v>17752</v>
      </c>
      <c r="N11" s="110"/>
      <c r="O11" s="101"/>
      <c r="R11" s="77"/>
      <c r="S11" s="66"/>
    </row>
    <row r="12" spans="2:19" ht="42.75" customHeight="1" thickBot="1" x14ac:dyDescent="0.3">
      <c r="B12" s="79"/>
      <c r="C12" s="82"/>
      <c r="D12" s="2"/>
      <c r="E12" s="100"/>
      <c r="F12" s="120"/>
      <c r="G12" s="2"/>
      <c r="H12" s="6" t="s">
        <v>34</v>
      </c>
      <c r="I12" s="14">
        <v>164565108.94</v>
      </c>
      <c r="K12" s="56"/>
      <c r="L12" s="113"/>
      <c r="N12" s="110"/>
      <c r="O12" s="101"/>
      <c r="R12" s="77"/>
      <c r="S12" s="67"/>
    </row>
    <row r="13" spans="2:19" ht="26.25" customHeight="1" thickBot="1" x14ac:dyDescent="0.3">
      <c r="B13" s="80"/>
      <c r="C13" s="83"/>
      <c r="D13" s="2"/>
      <c r="E13" s="98" t="s">
        <v>12</v>
      </c>
      <c r="F13" s="125">
        <f>+F10/F8</f>
        <v>0.61100875273460986</v>
      </c>
      <c r="G13" s="2"/>
      <c r="H13" s="4"/>
      <c r="I13" s="12"/>
      <c r="K13" s="114"/>
      <c r="L13" s="115"/>
      <c r="N13" s="98" t="s">
        <v>15</v>
      </c>
      <c r="O13" s="128">
        <f>+O10/O8</f>
        <v>0.38291383960821934</v>
      </c>
    </row>
    <row r="14" spans="2:19" ht="39" customHeight="1" x14ac:dyDescent="0.25">
      <c r="B14" s="78" t="s">
        <v>60</v>
      </c>
      <c r="C14" s="81" t="s">
        <v>61</v>
      </c>
      <c r="D14" s="2"/>
      <c r="E14" s="100"/>
      <c r="F14" s="126"/>
      <c r="G14" s="2"/>
      <c r="H14" s="84" t="s">
        <v>22</v>
      </c>
      <c r="I14" s="85"/>
      <c r="K14" s="114"/>
      <c r="L14" s="115"/>
      <c r="N14" s="99"/>
      <c r="O14" s="129"/>
    </row>
    <row r="15" spans="2:19" ht="33" customHeight="1" x14ac:dyDescent="0.25">
      <c r="B15" s="79"/>
      <c r="C15" s="82"/>
      <c r="D15" s="2"/>
      <c r="E15" s="87"/>
      <c r="F15" s="88"/>
      <c r="G15" s="2"/>
      <c r="H15" s="110" t="s">
        <v>36</v>
      </c>
      <c r="I15" s="121">
        <v>1163113.19</v>
      </c>
      <c r="K15" s="114"/>
      <c r="L15" s="115"/>
      <c r="M15"/>
      <c r="N15" s="100"/>
      <c r="O15" s="130"/>
    </row>
    <row r="16" spans="2:19" ht="38.25" customHeight="1" x14ac:dyDescent="0.25">
      <c r="B16" s="80"/>
      <c r="C16" s="83"/>
      <c r="D16" s="2"/>
      <c r="E16" s="89"/>
      <c r="F16" s="90"/>
      <c r="G16" s="2"/>
      <c r="H16" s="110"/>
      <c r="I16" s="127"/>
      <c r="K16" s="114"/>
      <c r="L16" s="115"/>
      <c r="N16" s="8" t="s">
        <v>28</v>
      </c>
      <c r="O16" s="18" t="s">
        <v>67</v>
      </c>
    </row>
    <row r="17" spans="2:15" ht="60" customHeight="1" x14ac:dyDescent="0.25">
      <c r="B17" s="78" t="s">
        <v>62</v>
      </c>
      <c r="C17" s="131" t="s">
        <v>63</v>
      </c>
      <c r="D17" s="2"/>
      <c r="E17" s="89"/>
      <c r="F17" s="90"/>
      <c r="G17" s="2"/>
      <c r="H17" s="8" t="s">
        <v>35</v>
      </c>
      <c r="I17" s="9">
        <v>191266361.87</v>
      </c>
      <c r="K17" s="114"/>
      <c r="L17" s="115"/>
      <c r="N17" s="8" t="s">
        <v>27</v>
      </c>
      <c r="O17" s="18" t="s">
        <v>64</v>
      </c>
    </row>
    <row r="18" spans="2:15" ht="37.5" customHeight="1" x14ac:dyDescent="0.25">
      <c r="B18" s="79"/>
      <c r="C18" s="132"/>
      <c r="D18" s="2"/>
      <c r="E18" s="89"/>
      <c r="F18" s="90"/>
      <c r="G18" s="2"/>
      <c r="H18" s="123" t="s">
        <v>37</v>
      </c>
      <c r="I18" s="121">
        <v>1680062.57</v>
      </c>
      <c r="K18" s="114"/>
      <c r="L18" s="115"/>
      <c r="N18" s="17" t="s">
        <v>24</v>
      </c>
      <c r="O18" s="18" t="s">
        <v>68</v>
      </c>
    </row>
    <row r="19" spans="2:15" ht="37.5" customHeight="1" thickBot="1" x14ac:dyDescent="0.3">
      <c r="B19" s="86"/>
      <c r="C19" s="133"/>
      <c r="D19" s="2"/>
      <c r="E19" s="91"/>
      <c r="F19" s="92"/>
      <c r="G19" s="2"/>
      <c r="H19" s="124"/>
      <c r="I19" s="122"/>
      <c r="K19" s="116"/>
      <c r="L19" s="117"/>
      <c r="N19" s="5" t="s">
        <v>23</v>
      </c>
      <c r="O19" s="19" t="s">
        <v>69</v>
      </c>
    </row>
    <row r="20" spans="2:15" ht="23.25" customHeight="1" thickBot="1" x14ac:dyDescent="0.3">
      <c r="B20" s="2"/>
      <c r="C20" s="2"/>
      <c r="D20" s="2"/>
      <c r="E20" s="2"/>
      <c r="F20" s="25"/>
      <c r="G20" s="2"/>
      <c r="H20" s="2"/>
      <c r="I20" s="2"/>
    </row>
    <row r="21" spans="2:15" ht="35.25" customHeight="1" thickBot="1" x14ac:dyDescent="0.3">
      <c r="B21" s="2"/>
      <c r="C21" s="2"/>
      <c r="D21" s="111" t="s">
        <v>4</v>
      </c>
      <c r="E21" s="112"/>
      <c r="F21" s="112" t="s">
        <v>3</v>
      </c>
      <c r="G21" s="112"/>
      <c r="H21" s="21" t="s">
        <v>5</v>
      </c>
      <c r="I21" s="22" t="s">
        <v>6</v>
      </c>
      <c r="K21" s="68" t="s">
        <v>66</v>
      </c>
      <c r="L21" s="69"/>
      <c r="M21" s="69"/>
      <c r="N21" s="70"/>
      <c r="O21" s="71"/>
    </row>
    <row r="22" spans="2:15" ht="96.75" customHeight="1" x14ac:dyDescent="0.25">
      <c r="B22" s="68" t="s">
        <v>21</v>
      </c>
      <c r="C22" s="26" t="s">
        <v>25</v>
      </c>
      <c r="D22" s="93" t="s">
        <v>48</v>
      </c>
      <c r="E22" s="94"/>
      <c r="F22" s="95">
        <v>37348661</v>
      </c>
      <c r="G22" s="95"/>
      <c r="H22" s="15">
        <v>13356296.789999999</v>
      </c>
      <c r="I22" s="23">
        <f t="shared" ref="I22:I23" si="0">+H22/F22*100</f>
        <v>35.761112801339785</v>
      </c>
      <c r="K22" s="60" t="s">
        <v>70</v>
      </c>
      <c r="L22" s="61"/>
      <c r="M22" s="61"/>
      <c r="N22" s="61"/>
      <c r="O22" s="62"/>
    </row>
    <row r="23" spans="2:15" ht="81.75" customHeight="1" x14ac:dyDescent="0.25">
      <c r="B23" s="73"/>
      <c r="C23" s="27" t="s">
        <v>26</v>
      </c>
      <c r="D23" s="49" t="s">
        <v>49</v>
      </c>
      <c r="E23" s="50"/>
      <c r="F23" s="51">
        <v>6279157</v>
      </c>
      <c r="G23" s="52"/>
      <c r="H23" s="15">
        <v>2263898.96</v>
      </c>
      <c r="I23" s="23">
        <f t="shared" si="0"/>
        <v>36.05418625461985</v>
      </c>
      <c r="K23" s="72" t="s">
        <v>71</v>
      </c>
      <c r="L23" s="40"/>
      <c r="M23" s="40"/>
      <c r="N23" s="40"/>
      <c r="O23" s="41"/>
    </row>
    <row r="24" spans="2:15" ht="35.25" customHeight="1" x14ac:dyDescent="0.25">
      <c r="B24" s="73"/>
      <c r="C24" s="96" t="s">
        <v>42</v>
      </c>
      <c r="D24" s="56" t="s">
        <v>50</v>
      </c>
      <c r="E24" s="57"/>
      <c r="F24" s="136">
        <v>243258755</v>
      </c>
      <c r="G24" s="137"/>
      <c r="H24" s="45">
        <v>170093718.22999999</v>
      </c>
      <c r="I24" s="47">
        <f>+H24/F24*100</f>
        <v>69.92295846864792</v>
      </c>
      <c r="K24" s="39" t="s">
        <v>73</v>
      </c>
      <c r="L24" s="40"/>
      <c r="M24" s="40"/>
      <c r="N24" s="40"/>
      <c r="O24" s="41"/>
    </row>
    <row r="25" spans="2:15" ht="184.5" customHeight="1" x14ac:dyDescent="0.25">
      <c r="B25" s="73"/>
      <c r="C25" s="97"/>
      <c r="D25" s="58"/>
      <c r="E25" s="59"/>
      <c r="F25" s="138"/>
      <c r="G25" s="139"/>
      <c r="H25" s="46"/>
      <c r="I25" s="48"/>
      <c r="K25" s="42"/>
      <c r="L25" s="43"/>
      <c r="M25" s="43"/>
      <c r="N25" s="43"/>
      <c r="O25" s="44"/>
    </row>
    <row r="26" spans="2:15" ht="76.5" customHeight="1" x14ac:dyDescent="0.25">
      <c r="B26" s="74"/>
      <c r="C26" s="27" t="s">
        <v>43</v>
      </c>
      <c r="D26" s="134" t="s">
        <v>51</v>
      </c>
      <c r="E26" s="135"/>
      <c r="F26" s="51">
        <v>12578577</v>
      </c>
      <c r="G26" s="52"/>
      <c r="H26" s="15">
        <v>3422990.77</v>
      </c>
      <c r="I26" s="23">
        <f t="shared" ref="I26" si="1">+H26/F26*100</f>
        <v>27.212861756938008</v>
      </c>
      <c r="K26" s="53" t="s">
        <v>72</v>
      </c>
      <c r="L26" s="54"/>
      <c r="M26" s="54"/>
      <c r="N26" s="54"/>
      <c r="O26" s="55"/>
    </row>
    <row r="27" spans="2:15" ht="75.75" customHeight="1" x14ac:dyDescent="0.25">
      <c r="B27" s="74"/>
      <c r="C27" s="27" t="s">
        <v>44</v>
      </c>
      <c r="D27" s="49" t="s">
        <v>52</v>
      </c>
      <c r="E27" s="50"/>
      <c r="F27" s="51">
        <v>4163462</v>
      </c>
      <c r="G27" s="52"/>
      <c r="H27" s="15">
        <v>1278256.1200000001</v>
      </c>
      <c r="I27" s="23">
        <f t="shared" ref="I27" si="2">+H27/F27*100</f>
        <v>30.70176021781873</v>
      </c>
      <c r="K27" s="39" t="s">
        <v>74</v>
      </c>
      <c r="L27" s="40"/>
      <c r="M27" s="40"/>
      <c r="N27" s="40"/>
      <c r="O27" s="41"/>
    </row>
    <row r="28" spans="2:15" ht="65.25" customHeight="1" x14ac:dyDescent="0.25">
      <c r="B28" s="74"/>
      <c r="C28" s="27" t="s">
        <v>45</v>
      </c>
      <c r="D28" s="93" t="s">
        <v>53</v>
      </c>
      <c r="E28" s="94"/>
      <c r="F28" s="95">
        <v>5641704</v>
      </c>
      <c r="G28" s="95"/>
      <c r="H28" s="15">
        <v>1412519.47</v>
      </c>
      <c r="I28" s="23">
        <f t="shared" ref="I28" si="3">+H28/F28*100</f>
        <v>25.037107051344769</v>
      </c>
      <c r="K28" s="60" t="s">
        <v>75</v>
      </c>
      <c r="L28" s="61"/>
      <c r="M28" s="61"/>
      <c r="N28" s="61"/>
      <c r="O28" s="62"/>
    </row>
    <row r="29" spans="2:15" ht="62.25" customHeight="1" x14ac:dyDescent="0.25">
      <c r="B29" s="75"/>
      <c r="C29" s="28" t="s">
        <v>46</v>
      </c>
      <c r="D29" s="49" t="s">
        <v>54</v>
      </c>
      <c r="E29" s="50"/>
      <c r="F29" s="51">
        <v>8082658</v>
      </c>
      <c r="G29" s="52"/>
      <c r="H29" s="34">
        <v>2281857.29</v>
      </c>
      <c r="I29" s="29">
        <f>+H29/F29*100</f>
        <v>28.231520992228056</v>
      </c>
      <c r="K29" s="60"/>
      <c r="L29" s="61"/>
      <c r="M29" s="61"/>
      <c r="N29" s="61"/>
      <c r="O29" s="62"/>
    </row>
    <row r="30" spans="2:15" ht="59.25" customHeight="1" thickBot="1" x14ac:dyDescent="0.3">
      <c r="B30" s="76"/>
      <c r="C30" s="30" t="s">
        <v>47</v>
      </c>
      <c r="D30" s="35" t="s">
        <v>55</v>
      </c>
      <c r="E30" s="36"/>
      <c r="F30" s="37">
        <v>334026</v>
      </c>
      <c r="G30" s="38"/>
      <c r="H30" s="32">
        <v>0</v>
      </c>
      <c r="I30" s="31">
        <v>0</v>
      </c>
      <c r="K30" s="63"/>
      <c r="L30" s="64"/>
      <c r="M30" s="64"/>
      <c r="N30" s="64"/>
      <c r="O30" s="65"/>
    </row>
    <row r="31" spans="2:15" x14ac:dyDescent="0.25">
      <c r="K31" s="16"/>
    </row>
  </sheetData>
  <mergeCells count="66">
    <mergeCell ref="O13:O15"/>
    <mergeCell ref="C17:C19"/>
    <mergeCell ref="D27:E27"/>
    <mergeCell ref="D26:E26"/>
    <mergeCell ref="D22:E22"/>
    <mergeCell ref="F27:G27"/>
    <mergeCell ref="F26:G26"/>
    <mergeCell ref="F22:G22"/>
    <mergeCell ref="D23:E23"/>
    <mergeCell ref="F23:G23"/>
    <mergeCell ref="F21:G21"/>
    <mergeCell ref="F24:G25"/>
    <mergeCell ref="F10:F12"/>
    <mergeCell ref="E10:E12"/>
    <mergeCell ref="F8:F9"/>
    <mergeCell ref="E8:E9"/>
    <mergeCell ref="I18:I19"/>
    <mergeCell ref="H18:H19"/>
    <mergeCell ref="F13:F14"/>
    <mergeCell ref="E13:E14"/>
    <mergeCell ref="H15:H16"/>
    <mergeCell ref="I15:I16"/>
    <mergeCell ref="C24:C25"/>
    <mergeCell ref="N13:N15"/>
    <mergeCell ref="O8:O9"/>
    <mergeCell ref="B2:O2"/>
    <mergeCell ref="B3:O3"/>
    <mergeCell ref="B4:O4"/>
    <mergeCell ref="K7:L7"/>
    <mergeCell ref="N7:O7"/>
    <mergeCell ref="E7:F7"/>
    <mergeCell ref="B7:C7"/>
    <mergeCell ref="H7:I7"/>
    <mergeCell ref="N8:N9"/>
    <mergeCell ref="O10:O12"/>
    <mergeCell ref="N10:N12"/>
    <mergeCell ref="D21:E21"/>
    <mergeCell ref="K12:L19"/>
    <mergeCell ref="S10:S12"/>
    <mergeCell ref="K21:O21"/>
    <mergeCell ref="K22:O22"/>
    <mergeCell ref="K23:O23"/>
    <mergeCell ref="B22:B30"/>
    <mergeCell ref="R10:R12"/>
    <mergeCell ref="B8:B10"/>
    <mergeCell ref="C8:C10"/>
    <mergeCell ref="B14:B16"/>
    <mergeCell ref="C14:C16"/>
    <mergeCell ref="C11:C13"/>
    <mergeCell ref="B11:B13"/>
    <mergeCell ref="H14:I14"/>
    <mergeCell ref="B17:B19"/>
    <mergeCell ref="E15:F19"/>
    <mergeCell ref="D28:E28"/>
    <mergeCell ref="D30:E30"/>
    <mergeCell ref="F30:G30"/>
    <mergeCell ref="K24:O25"/>
    <mergeCell ref="H24:H25"/>
    <mergeCell ref="I24:I25"/>
    <mergeCell ref="D29:E29"/>
    <mergeCell ref="F29:G29"/>
    <mergeCell ref="K26:O26"/>
    <mergeCell ref="K27:O27"/>
    <mergeCell ref="D24:E25"/>
    <mergeCell ref="K28:O30"/>
    <mergeCell ref="F28:G28"/>
  </mergeCells>
  <printOptions horizontalCentered="1" verticalCentered="1"/>
  <pageMargins left="0.15748031496062992" right="0.15748031496062992" top="0.39370078740157483" bottom="0.39370078740157483" header="0.31496062992125984" footer="0.31496062992125984"/>
  <pageSetup paperSize="301" scale="4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E6" sqref="E6"/>
    </sheetView>
  </sheetViews>
  <sheetFormatPr baseColWidth="10" defaultRowHeight="15" x14ac:dyDescent="0.25"/>
  <cols>
    <col min="1" max="1" width="12.85546875" customWidth="1"/>
    <col min="2" max="2" width="16.28515625" customWidth="1"/>
  </cols>
  <sheetData>
    <row r="1" spans="1:2" ht="25.5" x14ac:dyDescent="0.25">
      <c r="A1" s="8" t="s">
        <v>8</v>
      </c>
      <c r="B1" s="9">
        <v>20575616.25</v>
      </c>
    </row>
    <row r="2" spans="1:2" ht="38.25" x14ac:dyDescent="0.25">
      <c r="A2" s="8" t="s">
        <v>19</v>
      </c>
      <c r="B2" s="9">
        <v>694873.59999999998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D21" sqref="D21"/>
    </sheetView>
  </sheetViews>
  <sheetFormatPr baseColWidth="10" defaultRowHeight="15" x14ac:dyDescent="0.25"/>
  <cols>
    <col min="1" max="1" width="34.42578125" bestFit="1" customWidth="1"/>
    <col min="2" max="2" width="15.140625" bestFit="1" customWidth="1"/>
  </cols>
  <sheetData>
    <row r="2" spans="1:2" x14ac:dyDescent="0.25">
      <c r="A2" s="98" t="s">
        <v>0</v>
      </c>
      <c r="B2" s="118">
        <v>317687000</v>
      </c>
    </row>
    <row r="3" spans="1:2" x14ac:dyDescent="0.25">
      <c r="A3" s="100"/>
      <c r="B3" s="120"/>
    </row>
    <row r="4" spans="1:2" x14ac:dyDescent="0.25">
      <c r="A4" s="98" t="s">
        <v>9</v>
      </c>
      <c r="B4" s="140">
        <v>92009887.060000002</v>
      </c>
    </row>
    <row r="5" spans="1:2" x14ac:dyDescent="0.25">
      <c r="A5" s="100"/>
      <c r="B5" s="141"/>
    </row>
    <row r="6" spans="1:2" x14ac:dyDescent="0.25">
      <c r="A6" s="98" t="s">
        <v>10</v>
      </c>
      <c r="B6" s="142">
        <f>+B4/B2</f>
        <v>0.28962433798046505</v>
      </c>
    </row>
    <row r="7" spans="1:2" x14ac:dyDescent="0.25">
      <c r="A7" s="100"/>
      <c r="B7" s="143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Props1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B19548-EF62-4441-AC26-B10FF5F55CB8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efcf9931-6988-4c26-989d-90fd7d9d6177"/>
    <ds:schemaRef ds:uri="http://www.w3.org/XML/1998/namespace"/>
    <ds:schemaRef ds:uri="http://schemas.microsoft.com/office/infopath/2007/PartnerControls"/>
    <ds:schemaRef ds:uri="2de3127d-b50e-4c29-b846-9213acea4d8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Manoel Alvarez</cp:lastModifiedBy>
  <cp:lastPrinted>2023-06-08T02:14:23Z</cp:lastPrinted>
  <dcterms:created xsi:type="dcterms:W3CDTF">2023-02-11T22:01:01Z</dcterms:created>
  <dcterms:modified xsi:type="dcterms:W3CDTF">2023-06-08T02:14:28Z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