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uario\Desktop\Descargas\"/>
    </mc:Choice>
  </mc:AlternateContent>
  <xr:revisionPtr revIDLastSave="0" documentId="13_ncr:1_{9D35CC68-A312-42FC-ADC7-A7C5CD218E43}" xr6:coauthVersionLast="47" xr6:coauthVersionMax="47" xr10:uidLastSave="{00000000-0000-0000-0000-000000000000}"/>
  <bookViews>
    <workbookView xWindow="20370" yWindow="-120" windowWidth="21840" windowHeight="13020" xr2:uid="{00000000-000D-0000-FFFF-FFFF00000000}"/>
  </bookViews>
  <sheets>
    <sheet name="Tablero" sheetId="1" r:id="rId1"/>
    <sheet name="Hoja3" sheetId="3" r:id="rId2"/>
    <sheet name="Hoja2" sheetId="2" r:id="rId3"/>
  </sheets>
  <definedNames>
    <definedName name="_xlnm.Print_Area" localSheetId="0">Tablero!$A$1:$P$31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I22" i="1"/>
  <c r="I29" i="1"/>
  <c r="I28" i="1"/>
  <c r="I27" i="1"/>
  <c r="I26" i="1"/>
  <c r="I24" i="1"/>
  <c r="I23" i="1"/>
  <c r="O13" i="1"/>
  <c r="B6" i="2" l="1"/>
  <c r="F13" i="1" l="1"/>
</calcChain>
</file>

<file path=xl/sharedStrings.xml><?xml version="1.0" encoding="utf-8"?>
<sst xmlns="http://schemas.openxmlformats.org/spreadsheetml/2006/main" count="78" uniqueCount="77">
  <si>
    <t>PRESUPUESTO VIGENTE PARA 2023</t>
  </si>
  <si>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</si>
  <si>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</si>
  <si>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</si>
  <si>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</si>
  <si>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</si>
  <si>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</si>
  <si>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Información Pública</t>
  </si>
  <si>
    <t>Región 1: Guatemala</t>
  </si>
  <si>
    <t xml:space="preserve">PRESUPUESTO EJECUTADO </t>
  </si>
  <si>
    <t xml:space="preserve">PORCENTAJE DE EJECUCIÓN </t>
  </si>
  <si>
    <t>Presupuesto vigente 2023</t>
  </si>
  <si>
    <t>Porcentaje de ejecución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</si>
  <si>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</si>
  <si>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</si>
  <si>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</si>
  <si>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</si>
  <si>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</si>
  <si>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TABLERO DE RENDICIÓN DE CUENTAS</t>
  </si>
  <si>
    <t>Región 10: Servicios en el exterior</t>
  </si>
  <si>
    <t>GESTIÓN DE PRESUPUESTO</t>
  </si>
  <si>
    <t xml:space="preserve"> PROGRAMAS PRESUPUESTA-RIOS</t>
  </si>
  <si>
    <t>EJECUCIÓN 
POR FINALIDADES</t>
  </si>
  <si>
    <t>Servicios técnicos o profesionales subgrupo 18</t>
  </si>
  <si>
    <t>Servicios técnicos o profesionales 029</t>
  </si>
  <si>
    <t>PROGRAMA 1</t>
  </si>
  <si>
    <t>PROGRAMA 3</t>
  </si>
  <si>
    <t>Personal temporal 021
Personal temporal 022
Jornales 031</t>
  </si>
  <si>
    <t>Personal permanente 011</t>
  </si>
  <si>
    <t>MINISTERIO DE ENERGÍA Y MINAS</t>
  </si>
  <si>
    <t>Grupo (000): SERVICIOS PERSONALES</t>
  </si>
  <si>
    <t>Grupo (100): SERVICIOS NO PERSONALES</t>
  </si>
  <si>
    <t>Grupo (200): MATERIALES Y SUMINISTROS</t>
  </si>
  <si>
    <t>Grupo (300): PROPIEDAD, PLANTA, EQUIPO E INTANGIBLES</t>
  </si>
  <si>
    <t>Grupo (400): TRANSFERENCIAS CORRIENTES</t>
  </si>
  <si>
    <t>050000: ASUNTOS ECONÓMICOS</t>
  </si>
  <si>
    <t>010000: SERVICIOS PÚBLICOS GENERALES</t>
  </si>
  <si>
    <t>060000: PROTECCIÓN AMBIENTAL</t>
  </si>
  <si>
    <t>Región (I): METROPOLITANA</t>
  </si>
  <si>
    <t>Región (III): NORORIENTE</t>
  </si>
  <si>
    <t>Región (V): CENTRAL</t>
  </si>
  <si>
    <t>Región (VIII): PETÉN</t>
  </si>
  <si>
    <t>PROGRAMA 11</t>
  </si>
  <si>
    <t>PROGRAMA 12</t>
  </si>
  <si>
    <t>PROGRAMA 13</t>
  </si>
  <si>
    <t>PROGRAMA 14</t>
  </si>
  <si>
    <t>PROGRAMA 15</t>
  </si>
  <si>
    <t>PROGRAMA 99</t>
  </si>
  <si>
    <t>ACTIVIDADES CENTRALES</t>
  </si>
  <si>
    <t>DESARROLLO SOSTENIBLE DEL SECTOR ENERGETICO, MINERO Y DE HIDROCARBUROS (ACTIVIDAD COMUN A LOS PROGRAMAS 11, 12 Y 15)</t>
  </si>
  <si>
    <t>FOMENTO Y CONTROL EN LA EXPLORACION, EXPLOTACION Y COMERCIALIZACION DE HIDROCARBUROS</t>
  </si>
  <si>
    <t>FOMENTO A LA ACTIVIDAD MINERA</t>
  </si>
  <si>
    <t>SEGURIDAD RADIOLOGICA</t>
  </si>
  <si>
    <t>SERVICIOS TECNICOS DE LABORATORIO</t>
  </si>
  <si>
    <t>FOMENTO DE LAS ACTIVIDADES DE GENERACION, TRANSMISION Y DISTRIBUCION DE ENERGIA</t>
  </si>
  <si>
    <t>PARTIDAS NO ASIGNABLES A PROGRAMAS</t>
  </si>
  <si>
    <t>Ministro de Energía y Minas</t>
  </si>
  <si>
    <t>Alberto Pimentel Mata</t>
  </si>
  <si>
    <t>Viceministro de Energía y Minas encargado del sector energético</t>
  </si>
  <si>
    <t>Manuel Eduardo Arita</t>
  </si>
  <si>
    <t>Viceministro de Energía y Minas encargado del área de minería e hidrocarburos</t>
  </si>
  <si>
    <t>Luis Aroldo Ayala Vargas</t>
  </si>
  <si>
    <t>Viceministro de Desarrollo Sostenible</t>
  </si>
  <si>
    <t>Oscar Rafael Pérez Ramírez</t>
  </si>
  <si>
    <t>ACTUALIZADO AL 30 DE JUNIO DEL 2023</t>
  </si>
  <si>
    <t>PRINCIPALES AVANCES O LOGROS
AL 30 DE JUNIO DE 2023</t>
  </si>
  <si>
    <r>
      <rPr>
        <b/>
        <sz val="8.5"/>
        <color theme="1"/>
        <rFont val="Arial"/>
        <family val="2"/>
      </rPr>
      <t>PROGRAMA 12: Fomento a la Actividad Minera</t>
    </r>
    <r>
      <rPr>
        <sz val="8.5"/>
        <color theme="1"/>
        <rFont val="Arial"/>
        <family val="2"/>
      </rPr>
      <t xml:space="preserve"> 
•Ingreso a las arcas del Estado de Q13,038,425.42 en concepto de regalías de la Industria de Extracción.
Beneficiarios: Toda la población del país.</t>
    </r>
  </si>
  <si>
    <r>
      <rPr>
        <b/>
        <sz val="8.5"/>
        <color theme="1"/>
        <rFont val="Arial"/>
        <family val="2"/>
      </rPr>
      <t>PROGRAMA 14: Servicios Técnicos de Laboratorio</t>
    </r>
    <r>
      <rPr>
        <sz val="8.5"/>
        <color theme="1"/>
        <rFont val="Arial"/>
        <family val="2"/>
      </rPr>
      <t xml:space="preserve">
•18,821 análisis de laboratorio (minerales, hidrocarburos y aplicaciones nucleares), con lo cual se ha logrado lo siguiente: - Atención a un aproximado de 267 empresas con análisis en productos de exportación (garantía de no contaminación radiactiva; exportación de más de 31,136.00 toneladas de productos agrícolas).
Beneficiarios: A) Empresas exportadoras; B) 600,000 personas de la ciudad de Guatemala, por medio del análisis de materiales de tratamiento de agua.</t>
    </r>
  </si>
  <si>
    <r>
      <t xml:space="preserve">PROGRAMA 11: Fomento y Control en la exploración, explotación y comercialización de Hidrocarburos
</t>
    </r>
    <r>
      <rPr>
        <sz val="8.5"/>
        <color theme="1"/>
        <rFont val="Arial"/>
        <family val="2"/>
      </rPr>
      <t>•Se otorgaron cinco aportes de Apoyo Social Temporal a los Consumidores de Gas Licuado de Petróleo, para los productos envasados en cilindros de 10, 20, 25 y 35 libras, para dar cumplimiento al Decreto 45-2022 y sus reformas, y Decreto 5-2023. En esa línea, el Estado erogó en total, la cantidad de Q 213,977,828.00.00, lo cual representa el 96.27% del presupuesto asignado para dar cumplimiento a los Decretos antes indicado, durante el año 2023. La meta física está cumplida en un 100%.
Beneficiarios: Aproximadamente 1.800,000 hogares (más de 8 millones de personas) que utilizan este producto, principalmente aquellos con menor poder adquisitivo de todo el país.</t>
    </r>
    <r>
      <rPr>
        <b/>
        <sz val="8.5"/>
        <color theme="1"/>
        <rFont val="Arial"/>
        <family val="2"/>
      </rPr>
      <t xml:space="preserve">
•</t>
    </r>
    <r>
      <rPr>
        <sz val="8.5"/>
        <color theme="1"/>
        <rFont val="Arial"/>
        <family val="2"/>
      </rPr>
      <t>Se aprobó el programa de perforación del pozo de desarrollo Ocultún 5-1X presentado por City Petén S. de R.L., con el objetivo de explotar el yacimiento de gas natural; hidrocarburo que representauna nueva opción energética para producir electricidad.</t>
    </r>
    <r>
      <rPr>
        <b/>
        <sz val="8.5"/>
        <color theme="1"/>
        <rFont val="Arial"/>
        <family val="2"/>
      </rPr>
      <t xml:space="preserve">
</t>
    </r>
    <r>
      <rPr>
        <sz val="8.5"/>
        <rFont val="Arial"/>
        <family val="2"/>
      </rPr>
      <t xml:space="preserve">Beneficiarios: Toda la población del país; específicamente la población del área de incidencia del programa: región norte del país. </t>
    </r>
  </si>
  <si>
    <r>
      <rPr>
        <b/>
        <sz val="8.5"/>
        <color theme="1"/>
        <rFont val="Arial"/>
        <family val="2"/>
      </rPr>
      <t>PROGRAMA 13: Seguridad Radiológica</t>
    </r>
    <r>
      <rPr>
        <sz val="8.5"/>
        <color theme="1"/>
        <rFont val="Arial"/>
        <family val="2"/>
      </rPr>
      <t xml:space="preserve">
</t>
    </r>
    <r>
      <rPr>
        <sz val="8.5"/>
        <rFont val="Arial"/>
        <family val="2"/>
      </rPr>
      <t>•53 inspecciones radiológicas realizadas, incluyendo la elaboración del respectivo dictamen.
Beneficiarios: 1,550,564 guatemaltecos directa e indirectamente protegidos contra cualquier sobreexposición a radiación ionizante.
•612 dictámenes emitidos, incluyendo el respectivo licenciamiento, desagregados de la siguiente manera:
-111 dictámenes con su respectivo licenciamiento a personas individuales o jurídicas que utilizan equipos generadores, fuentes o actividades relacionadas con radiación ionizante y no ionizante.
-413 dictámenes con su respectivo licenciamiento a operadores individuales que utilizan equipos generadores, fuentes o actividades relacionadas con radiación, verificación o seguimiento.
-35 dictámenes con su respectivo licenciamiento a las actividades de comercialización, transporte o afines, relacionadas con equipos generadores, fuente de radiación, verificación o seguimiento.
-53 dictámenes de Inspecciones previo a licenciamiento a Entidades públicas, personas individuales o Jurídicas que utilizan fuentes, equipos generadores, o que desarrollan actividades relacionadas con radiación.
Beneficiarios: Toda la población del país.</t>
    </r>
    <r>
      <rPr>
        <sz val="8.5"/>
        <color theme="1"/>
        <rFont val="Arial"/>
        <family val="2"/>
      </rPr>
      <t xml:space="preserve">
•7 conferencias impartidas.
Beneficiarios: 69 personas, de las cuales el 59% son mujeres y 41% hombres.</t>
    </r>
  </si>
  <si>
    <r>
      <t xml:space="preserve">PROGRAMA 15: Fomento de las actividades de generación, transmisión y distribución de energía eléctrica
</t>
    </r>
    <r>
      <rPr>
        <sz val="8.5"/>
        <color theme="1"/>
        <rFont val="Arial"/>
        <family val="2"/>
      </rPr>
      <t>•18 informes que permitieron la identificación de 876 hogares sin cobertura eléctrica. 
Beneficiarios: Población de los Departamentos de Alta Verapaz, Baja Verapaz, Chiquimula, Petén, Santa Rosa y Zacapa.
•Se emitió el Acuerdo Ministerial 146-2023, el cual aprueba la adopción del Reglamento Técnico Centroamericano "Productos eléctricos. Acondicionadores de aire tipo dividido inverter, con flujo refrigerante variable descarga libre y sin ductos de aire. Especificaciones de eficiencia energética".
•2 avales del Ente Rector para proyectos de Inversión Pública.
•1 informe del monitoreo, evaluación y seguimiento de la expansión del Sistema Eléctrico Nacional.</t>
    </r>
    <r>
      <rPr>
        <b/>
        <sz val="8.5"/>
        <color theme="1"/>
        <rFont val="Arial"/>
        <family val="2"/>
      </rPr>
      <t xml:space="preserve">
</t>
    </r>
    <r>
      <rPr>
        <sz val="8.5"/>
        <color theme="1"/>
        <rFont val="Arial"/>
        <family val="2"/>
      </rPr>
      <t>•28 informes de verificación de cumplimiento de contratos suscritos entre el MEM y Agentes Generadores y Adjudicatarios.
•70 Registros de Agentes y Grandes Usuarios del Mercado Mayorista
Beneficiarios: Toda la población del país.</t>
    </r>
  </si>
  <si>
    <t>Grupo (900): ASIGNACIONES GLOBALES</t>
  </si>
  <si>
    <t>000 personas
004 personas
000 personas</t>
  </si>
  <si>
    <r>
      <rPr>
        <b/>
        <sz val="8.5"/>
        <color theme="1"/>
        <rFont val="Arial"/>
        <family val="2"/>
      </rPr>
      <t>PROGRAMA 03: Desarrollo Sostenible del Séctor Energético, Minero y de Hidrocarburos
•</t>
    </r>
    <r>
      <rPr>
        <sz val="8.5"/>
        <color theme="1"/>
        <rFont val="Arial"/>
        <family val="2"/>
      </rPr>
      <t>3 Procesos de participación y de consulta para impulso de proyectos socio ambientales (2 para el pueblo indígena Xinka del Derecho Minero Escobal y 1 para comunidades indígenas Maya Q'eqchi' de los Proyectos OXEC Y OXEC II).
Beneficiarios: Población de los departamentos de Santa Rosa y Alta Verapaz.
•1 Preconsulta dentro del área de influencia de Proyectos energéticos y mineros, para promover el desarrollo sostenible (Proyecto Minero Progreso VII Derivada)
Beneficiarios: comunidad Maya Kacqchikel del Departamento de Guatemala.</t>
    </r>
  </si>
  <si>
    <t>292 personas</t>
  </si>
  <si>
    <t>224 personas</t>
  </si>
  <si>
    <t>003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</si>
</sst>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0.0%"/>
    <numFmt numFmtId="165" formatCode="0.0"/>
    <numFmt numFmtId="166" formatCode="&quot;Q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20"/>
      <color rgb="FF00206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8"/>
      <color theme="1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46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1" fillId="4" borderId="0" xfId="0" applyFont="1" applyFill="1"/>
    <xf numFmtId="0" fontId="2" fillId="0" borderId="5" xfId="0" applyFont="1" applyBorder="1" applyAlignment="1">
      <alignment horizontal="left" vertical="center" wrapText="1"/>
    </xf>
    <xf numFmtId="8" fontId="2" fillId="3" borderId="6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4" fillId="4" borderId="0" xfId="0" applyFont="1" applyFill="1" applyAlignment="1">
      <alignment horizontal="center" vertical="top" wrapText="1"/>
    </xf>
    <xf numFmtId="6" fontId="2" fillId="4" borderId="0" xfId="0" applyNumberFormat="1" applyFont="1" applyFill="1" applyAlignment="1">
      <alignment horizontal="center" vertical="center"/>
    </xf>
    <xf numFmtId="7" fontId="2" fillId="4" borderId="1" xfId="1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/>
    </xf>
    <xf numFmtId="166" fontId="2" fillId="3" borderId="6" xfId="0" applyNumberFormat="1" applyFont="1" applyFill="1" applyBorder="1" applyAlignment="1">
      <alignment horizontal="center" vertical="center"/>
    </xf>
    <xf numFmtId="166" fontId="2" fillId="4" borderId="0" xfId="0" applyNumberFormat="1" applyFont="1" applyFill="1"/>
    <xf numFmtId="0" fontId="2" fillId="3" borderId="2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7" fontId="2" fillId="4" borderId="24" xfId="1" applyNumberFormat="1" applyFont="1" applyFill="1" applyBorder="1" applyAlignment="1">
      <alignment horizontal="center" vertical="center"/>
    </xf>
    <xf numFmtId="166" fontId="2" fillId="3" borderId="16" xfId="0" applyNumberFormat="1" applyFont="1" applyFill="1" applyBorder="1" applyAlignment="1">
      <alignment horizontal="center" vertical="center"/>
    </xf>
    <xf numFmtId="7" fontId="2" fillId="4" borderId="37" xfId="1" applyNumberFormat="1" applyFont="1" applyFill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 wrapText="1"/>
    </xf>
    <xf numFmtId="166" fontId="2" fillId="3" borderId="34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3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7" fontId="2" fillId="0" borderId="2" xfId="1" applyNumberFormat="1" applyFont="1" applyBorder="1" applyAlignment="1">
      <alignment horizontal="center" vertical="center"/>
    </xf>
    <xf numFmtId="7" fontId="2" fillId="0" borderId="27" xfId="1" applyNumberFormat="1" applyFont="1" applyBorder="1" applyAlignment="1">
      <alignment horizontal="center" vertical="center"/>
    </xf>
    <xf numFmtId="7" fontId="2" fillId="0" borderId="1" xfId="1" applyNumberFormat="1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7" fontId="2" fillId="0" borderId="36" xfId="1" applyNumberFormat="1" applyFont="1" applyBorder="1" applyAlignment="1">
      <alignment horizontal="center" vertical="center"/>
    </xf>
    <xf numFmtId="7" fontId="2" fillId="0" borderId="38" xfId="1" applyNumberFormat="1" applyFont="1" applyBorder="1" applyAlignment="1">
      <alignment horizontal="center" vertical="center"/>
    </xf>
    <xf numFmtId="7" fontId="2" fillId="0" borderId="43" xfId="1" applyNumberFormat="1" applyFont="1" applyBorder="1" applyAlignment="1">
      <alignment horizontal="center" vertical="center"/>
    </xf>
    <xf numFmtId="7" fontId="2" fillId="0" borderId="42" xfId="1" applyNumberFormat="1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166" fontId="2" fillId="3" borderId="6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66" fontId="2" fillId="3" borderId="16" xfId="0" applyNumberFormat="1" applyFont="1" applyFill="1" applyBorder="1" applyAlignment="1">
      <alignment horizontal="center" vertical="center"/>
    </xf>
    <xf numFmtId="166" fontId="2" fillId="3" borderId="15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8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166" fontId="2" fillId="3" borderId="23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8" fontId="2" fillId="3" borderId="6" xfId="0" applyNumberFormat="1" applyFont="1" applyFill="1" applyBorder="1" applyAlignment="1">
      <alignment horizontal="center" vertical="center"/>
    </xf>
    <xf numFmtId="8" fontId="2" fillId="3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0" fontId="2" fillId="3" borderId="16" xfId="2" applyNumberFormat="1" applyFont="1" applyFill="1" applyBorder="1" applyAlignment="1">
      <alignment horizontal="center" vertical="center"/>
    </xf>
    <xf numFmtId="10" fontId="2" fillId="3" borderId="15" xfId="2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0" fontId="2" fillId="3" borderId="30" xfId="0" applyNumberFormat="1" applyFont="1" applyFill="1" applyBorder="1" applyAlignment="1">
      <alignment horizontal="center" vertical="center"/>
    </xf>
    <xf numFmtId="10" fontId="2" fillId="3" borderId="10" xfId="0" applyNumberFormat="1" applyFont="1" applyFill="1" applyBorder="1" applyAlignment="1">
      <alignment horizontal="center" vertical="center"/>
    </xf>
    <xf numFmtId="10" fontId="2" fillId="3" borderId="33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7" fontId="2" fillId="0" borderId="41" xfId="1" applyNumberFormat="1" applyFont="1" applyBorder="1" applyAlignment="1">
      <alignment horizontal="center" vertical="center"/>
    </xf>
    <xf numFmtId="7" fontId="2" fillId="0" borderId="40" xfId="1" applyNumberFormat="1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7" fontId="2" fillId="4" borderId="37" xfId="1" applyNumberFormat="1" applyFont="1" applyFill="1" applyBorder="1" applyAlignment="1">
      <alignment horizontal="center" vertical="center"/>
    </xf>
    <xf numFmtId="7" fontId="2" fillId="4" borderId="44" xfId="1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12" fillId="4" borderId="29" xfId="0" applyFont="1" applyFill="1" applyBorder="1" applyAlignment="1">
      <alignment horizontal="left" vertical="center" wrapText="1"/>
    </xf>
    <xf numFmtId="0" fontId="12" fillId="4" borderId="30" xfId="0" applyFont="1" applyFill="1" applyBorder="1" applyAlignment="1">
      <alignment horizontal="left" vertical="center" wrapText="1"/>
    </xf>
    <xf numFmtId="0" fontId="12" fillId="4" borderId="31" xfId="0" applyFont="1" applyFill="1" applyBorder="1" applyAlignment="1">
      <alignment horizontal="left" vertical="center" wrapText="1"/>
    </xf>
    <xf numFmtId="0" fontId="12" fillId="4" borderId="32" xfId="0" applyFont="1" applyFill="1" applyBorder="1" applyAlignment="1">
      <alignment horizontal="left" vertical="center" wrapText="1"/>
    </xf>
    <xf numFmtId="0" fontId="12" fillId="4" borderId="33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6" fontId="2" fillId="3" borderId="16" xfId="0" applyNumberFormat="1" applyFont="1" applyFill="1" applyBorder="1" applyAlignment="1">
      <alignment horizontal="center" vertical="center"/>
    </xf>
    <xf numFmtId="6" fontId="2" fillId="3" borderId="15" xfId="0" applyNumberFormat="1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8736253002163E-2"/>
          <c:y val="0.12900420658752612"/>
          <c:w val="0.8958558942717848"/>
          <c:h val="0.71746056396628399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582-403D-9FBD-6373B6A6FF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C7-49A9-8029-4A591DDAE0A9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582-403D-9FBD-6373B6A6FF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6C7-49A9-8029-4A591DDAE0A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6C7-49A9-8029-4A591DDAE0A9}"/>
              </c:ext>
            </c:extLst>
          </c:dPt>
          <c:dLbls>
            <c:delete val="1"/>
          </c:dLbls>
          <c:val>
            <c:numRef>
              <c:f>Tablero!$F$8:$F$12</c:f>
              <c:numCache>
                <c:formatCode>"Q"#,##0.00</c:formatCode>
                <c:ptCount val="5"/>
                <c:pt idx="0">
                  <c:v>314422919</c:v>
                </c:pt>
                <c:pt idx="2">
                  <c:v>255800349.80000001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03D-9FBD-6373B6A6FF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73-44CA-9A9F-259D5A9065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D73-44CA-9A9F-259D5A9065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73-44CA-9A9F-259D5A9065EB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C5B23B2-7162-4B80-A9E8-A5A16CBDC1F8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73-44CA-9A9F-259D5A9065EB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73-44CA-9A9F-259D5A9065EB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D73-44CA-9A9F-259D5A906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2023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"Q"#,##0.00</c:formatCode>
                <c:ptCount val="3"/>
                <c:pt idx="0">
                  <c:v>317687000</c:v>
                </c:pt>
                <c:pt idx="1" formatCode="&quot;Q&quot;#,##0_);[Red]\(&quot;Q&quot;#,##0\)">
                  <c:v>92009887.060000002</c:v>
                </c:pt>
                <c:pt idx="2" formatCode="0.0%">
                  <c:v>0.28962433798046505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3-44CA-9A9F-259D5A9065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  <a:sp3d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1039091</xdr:colOff>
      <xdr:row>0</xdr:row>
      <xdr:rowOff>121227</xdr:rowOff>
    </xdr:from>
    <xdr:to>
      <xdr:col>2</xdr:col>
      <xdr:colOff>2206559</xdr:colOff>
      <xdr:row>4</xdr:row>
      <xdr:rowOff>123702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1409" y="121227"/>
          <a:ext cx="1171179" cy="1039091"/>
        </a:xfrm>
        <a:prstGeom prst="rect">
          <a:avLst/>
        </a:prstGeom>
      </xdr:spPr>
    </xdr:pic>
    <xdr:clientData/>
  </xdr:twoCellAnchor>
  <xdr:twoCellAnchor editAs="oneCell">
    <xdr:from>
      <xdr:col>1</xdr:col>
      <xdr:colOff>214313</xdr:colOff>
      <xdr:row>0</xdr:row>
      <xdr:rowOff>142875</xdr:rowOff>
    </xdr:from>
    <xdr:to>
      <xdr:col>2</xdr:col>
      <xdr:colOff>851646</xdr:colOff>
      <xdr:row>4</xdr:row>
      <xdr:rowOff>82736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313" y="142875"/>
          <a:ext cx="2138921" cy="982008"/>
        </a:xfrm>
        <a:prstGeom prst="rect">
          <a:avLst/>
        </a:prstGeom>
      </xdr:spPr>
    </xdr:pic>
    <xdr:clientData/>
  </xdr:twoCellAnchor>
  <xdr:twoCellAnchor editAs="oneCell">
    <xdr:from>
      <xdr:col>10</xdr:col>
      <xdr:colOff>137394</xdr:colOff>
      <xdr:row>11</xdr:row>
      <xdr:rowOff>315878</xdr:rowOff>
    </xdr:from>
    <xdr:to>
      <xdr:col>11</xdr:col>
      <xdr:colOff>907676</xdr:colOff>
      <xdr:row>18</xdr:row>
      <xdr:rowOff>294774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454CA2B6-03BB-4E9E-997F-8837C204E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10394" y="4125878"/>
          <a:ext cx="3257988" cy="3351867"/>
        </a:xfrm>
        <a:prstGeom prst="rect">
          <a:avLst/>
        </a:prstGeom>
      </xdr:spPr>
    </xdr:pic>
    <xdr:clientData/>
  </xdr:twoCellAnchor>
  <xdr:twoCellAnchor>
    <xdr:from>
      <xdr:col>4</xdr:col>
      <xdr:colOff>974911</xdr:colOff>
      <xdr:row>13</xdr:row>
      <xdr:rowOff>459441</xdr:rowOff>
    </xdr:from>
    <xdr:to>
      <xdr:col>5</xdr:col>
      <xdr:colOff>795618</xdr:colOff>
      <xdr:row>18</xdr:row>
      <xdr:rowOff>414617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3333287C-0C2B-471E-AF44-228438633B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359235</xdr:colOff>
      <xdr:row>0</xdr:row>
      <xdr:rowOff>0</xdr:rowOff>
    </xdr:from>
    <xdr:to>
      <xdr:col>14</xdr:col>
      <xdr:colOff>1559385</xdr:colOff>
      <xdr:row>4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2E6DC1-D4FE-40EA-B5F5-E04BE34BF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9043" y="0"/>
          <a:ext cx="1200150" cy="12001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3</xdr:row>
      <xdr:rowOff>61911</xdr:rowOff>
    </xdr:from>
    <xdr:to>
      <xdr:col>9</xdr:col>
      <xdr:colOff>133350</xdr:colOff>
      <xdr:row>15</xdr:row>
      <xdr:rowOff>142874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31"/>
  <sheetViews>
    <sheetView tabSelected="1" topLeftCell="F1" zoomScale="70" zoomScaleNormal="70" workbookViewId="0">
      <selection activeCell="Q4" sqref="Q4"/>
    </sheetView>
  </sheetViews>
  <sheetFormatPr baseColWidth="10" defaultColWidth="11.42578125" defaultRowHeight="15" x14ac:dyDescent="0.25"/>
  <cols>
    <col min="1" max="1" width="11.42578125" style="1"/>
    <col min="2" max="2" width="22.57031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7.28515625" style="1" customWidth="1"/>
    <col min="12" max="12" width="16" style="1" customWidth="1"/>
    <col min="13" max="13" width="3.85546875" style="1" customWidth="1"/>
    <col min="14" max="14" width="43.42578125" style="1" customWidth="1"/>
    <col min="15" max="15" width="27.140625" style="1" customWidth="1"/>
    <col min="16" max="18" width="11.42578125" style="1"/>
    <col min="19" max="19" width="13.140625" style="1" bestFit="1" customWidth="1"/>
    <col min="20" max="16384" width="11.42578125" style="1"/>
  </cols>
  <sheetData>
    <row r="2" spans="2:19" ht="26.25" x14ac:dyDescent="0.4">
      <c r="B2" s="60" t="s">
        <v>18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2:19" ht="18" x14ac:dyDescent="0.25">
      <c r="B3" s="61" t="s">
        <v>64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2:19" ht="23.25" x14ac:dyDescent="0.35">
      <c r="B4" s="63" t="s">
        <v>29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2:19" ht="12.75" customHeight="1" x14ac:dyDescent="0.25">
      <c r="B5" s="8"/>
      <c r="C5" s="2"/>
      <c r="D5" s="2"/>
      <c r="E5" s="2"/>
      <c r="F5" s="2"/>
      <c r="G5" s="2"/>
      <c r="H5" s="2"/>
      <c r="I5" s="2"/>
      <c r="J5" s="5"/>
      <c r="K5" s="5"/>
      <c r="L5" s="5"/>
      <c r="M5" s="5"/>
      <c r="N5" s="5"/>
      <c r="O5" s="9"/>
    </row>
    <row r="6" spans="2:19" ht="15.75" thickBot="1" x14ac:dyDescent="0.3"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5"/>
      <c r="N6" s="5"/>
      <c r="O6" s="9" t="s">
        <v>7</v>
      </c>
    </row>
    <row r="7" spans="2:19" ht="37.5" customHeight="1" x14ac:dyDescent="0.25">
      <c r="B7" s="68" t="s">
        <v>1</v>
      </c>
      <c r="C7" s="69"/>
      <c r="D7" s="2"/>
      <c r="E7" s="68" t="s">
        <v>20</v>
      </c>
      <c r="F7" s="69"/>
      <c r="G7" s="2"/>
      <c r="H7" s="66" t="s">
        <v>16</v>
      </c>
      <c r="I7" s="69"/>
      <c r="K7" s="64" t="s">
        <v>17</v>
      </c>
      <c r="L7" s="65"/>
      <c r="N7" s="66" t="s">
        <v>2</v>
      </c>
      <c r="O7" s="67"/>
    </row>
    <row r="8" spans="2:19" ht="30" customHeight="1" x14ac:dyDescent="0.25">
      <c r="B8" s="105" t="s">
        <v>56</v>
      </c>
      <c r="C8" s="108" t="s">
        <v>57</v>
      </c>
      <c r="D8" s="2"/>
      <c r="E8" s="73" t="s">
        <v>11</v>
      </c>
      <c r="F8" s="71">
        <v>314422919</v>
      </c>
      <c r="G8" s="2"/>
      <c r="H8" s="6" t="s">
        <v>30</v>
      </c>
      <c r="I8" s="20">
        <v>32003529.18</v>
      </c>
      <c r="K8" s="6" t="s">
        <v>38</v>
      </c>
      <c r="L8" s="7">
        <v>2598808.58</v>
      </c>
      <c r="N8" s="70" t="s">
        <v>13</v>
      </c>
      <c r="O8" s="59">
        <v>65107184</v>
      </c>
      <c r="Q8" s="3"/>
      <c r="R8" s="10"/>
    </row>
    <row r="9" spans="2:19" ht="30" customHeight="1" x14ac:dyDescent="0.25">
      <c r="B9" s="106"/>
      <c r="C9" s="109"/>
      <c r="D9" s="2"/>
      <c r="E9" s="74"/>
      <c r="F9" s="72"/>
      <c r="G9" s="2"/>
      <c r="H9" s="6" t="s">
        <v>31</v>
      </c>
      <c r="I9" s="20">
        <v>3448161.85</v>
      </c>
      <c r="K9" s="6" t="s">
        <v>39</v>
      </c>
      <c r="L9" s="7">
        <v>77195.320000000007</v>
      </c>
      <c r="N9" s="70"/>
      <c r="O9" s="59"/>
    </row>
    <row r="10" spans="2:19" ht="30" customHeight="1" x14ac:dyDescent="0.25">
      <c r="B10" s="107"/>
      <c r="C10" s="110"/>
      <c r="D10" s="2"/>
      <c r="E10" s="73" t="s">
        <v>5</v>
      </c>
      <c r="F10" s="71">
        <v>255800349.80000001</v>
      </c>
      <c r="G10" s="2"/>
      <c r="H10" s="6" t="s">
        <v>32</v>
      </c>
      <c r="I10" s="20">
        <v>2031347.75</v>
      </c>
      <c r="K10" s="6" t="s">
        <v>40</v>
      </c>
      <c r="L10" s="7">
        <v>110807.77</v>
      </c>
      <c r="N10" s="70" t="s">
        <v>14</v>
      </c>
      <c r="O10" s="59">
        <v>31906929.18</v>
      </c>
      <c r="R10" s="104"/>
      <c r="S10" s="82"/>
    </row>
    <row r="11" spans="2:19" ht="30" customHeight="1" x14ac:dyDescent="0.25">
      <c r="B11" s="105" t="s">
        <v>58</v>
      </c>
      <c r="C11" s="108" t="s">
        <v>59</v>
      </c>
      <c r="D11" s="2"/>
      <c r="E11" s="89"/>
      <c r="F11" s="88"/>
      <c r="G11" s="2"/>
      <c r="H11" s="16" t="s">
        <v>33</v>
      </c>
      <c r="I11" s="27">
        <v>1039230.05</v>
      </c>
      <c r="K11" s="6" t="s">
        <v>41</v>
      </c>
      <c r="L11" s="7">
        <v>29211</v>
      </c>
      <c r="N11" s="70"/>
      <c r="O11" s="59"/>
      <c r="R11" s="104"/>
      <c r="S11" s="82"/>
    </row>
    <row r="12" spans="2:19" ht="30" customHeight="1" x14ac:dyDescent="0.25">
      <c r="B12" s="106"/>
      <c r="C12" s="109"/>
      <c r="D12" s="2"/>
      <c r="E12" s="74"/>
      <c r="F12" s="72"/>
      <c r="G12" s="2"/>
      <c r="H12" s="6" t="s">
        <v>34</v>
      </c>
      <c r="I12" s="20">
        <v>214679272.38999999</v>
      </c>
      <c r="K12" s="76"/>
      <c r="L12" s="77"/>
      <c r="N12" s="70"/>
      <c r="O12" s="59"/>
      <c r="R12" s="104"/>
      <c r="S12" s="83"/>
    </row>
    <row r="13" spans="2:19" ht="28.5" customHeight="1" thickBot="1" x14ac:dyDescent="0.3">
      <c r="B13" s="107"/>
      <c r="C13" s="110"/>
      <c r="D13" s="2"/>
      <c r="E13" s="73" t="s">
        <v>12</v>
      </c>
      <c r="F13" s="94">
        <f>+F10/F8</f>
        <v>0.81355503795192496</v>
      </c>
      <c r="G13" s="2"/>
      <c r="H13" s="30" t="s">
        <v>71</v>
      </c>
      <c r="I13" s="31">
        <v>2598808.58</v>
      </c>
      <c r="K13" s="78"/>
      <c r="L13" s="79"/>
      <c r="N13" s="73" t="s">
        <v>15</v>
      </c>
      <c r="O13" s="97">
        <f>+O10/O8</f>
        <v>0.49006771940866001</v>
      </c>
    </row>
    <row r="14" spans="2:19" ht="39" customHeight="1" x14ac:dyDescent="0.25">
      <c r="B14" s="105" t="s">
        <v>60</v>
      </c>
      <c r="C14" s="108" t="s">
        <v>61</v>
      </c>
      <c r="D14" s="2"/>
      <c r="E14" s="74"/>
      <c r="F14" s="95"/>
      <c r="G14" s="2"/>
      <c r="H14" s="111" t="s">
        <v>22</v>
      </c>
      <c r="I14" s="112"/>
      <c r="K14" s="78"/>
      <c r="L14" s="79"/>
      <c r="N14" s="89"/>
      <c r="O14" s="98"/>
    </row>
    <row r="15" spans="2:19" ht="33" customHeight="1" x14ac:dyDescent="0.25">
      <c r="B15" s="106"/>
      <c r="C15" s="109"/>
      <c r="D15" s="2"/>
      <c r="E15" s="114"/>
      <c r="F15" s="115"/>
      <c r="G15" s="2"/>
      <c r="H15" s="70" t="s">
        <v>36</v>
      </c>
      <c r="I15" s="90">
        <v>1703811.64</v>
      </c>
      <c r="K15" s="78"/>
      <c r="L15" s="79"/>
      <c r="M15"/>
      <c r="N15" s="74"/>
      <c r="O15" s="99"/>
    </row>
    <row r="16" spans="2:19" ht="38.25" customHeight="1" x14ac:dyDescent="0.25">
      <c r="B16" s="107"/>
      <c r="C16" s="110"/>
      <c r="D16" s="2"/>
      <c r="E16" s="116"/>
      <c r="F16" s="117"/>
      <c r="G16" s="2"/>
      <c r="H16" s="70"/>
      <c r="I16" s="96"/>
      <c r="K16" s="78"/>
      <c r="L16" s="79"/>
      <c r="N16" s="6" t="s">
        <v>28</v>
      </c>
      <c r="O16" s="14" t="s">
        <v>74</v>
      </c>
    </row>
    <row r="17" spans="2:15" ht="60" customHeight="1" x14ac:dyDescent="0.25">
      <c r="B17" s="105" t="s">
        <v>62</v>
      </c>
      <c r="C17" s="38" t="s">
        <v>63</v>
      </c>
      <c r="D17" s="2"/>
      <c r="E17" s="116"/>
      <c r="F17" s="117"/>
      <c r="G17" s="2"/>
      <c r="H17" s="6" t="s">
        <v>35</v>
      </c>
      <c r="I17" s="7">
        <v>251774254.77000001</v>
      </c>
      <c r="K17" s="78"/>
      <c r="L17" s="79"/>
      <c r="N17" s="6" t="s">
        <v>27</v>
      </c>
      <c r="O17" s="14" t="s">
        <v>72</v>
      </c>
    </row>
    <row r="18" spans="2:15" ht="37.5" customHeight="1" x14ac:dyDescent="0.25">
      <c r="B18" s="106"/>
      <c r="C18" s="39"/>
      <c r="D18" s="2"/>
      <c r="E18" s="116"/>
      <c r="F18" s="117"/>
      <c r="G18" s="2"/>
      <c r="H18" s="92" t="s">
        <v>37</v>
      </c>
      <c r="I18" s="90">
        <v>2322283.39</v>
      </c>
      <c r="K18" s="78"/>
      <c r="L18" s="79"/>
      <c r="N18" s="13" t="s">
        <v>24</v>
      </c>
      <c r="O18" s="14" t="s">
        <v>75</v>
      </c>
    </row>
    <row r="19" spans="2:15" ht="37.5" customHeight="1" thickBot="1" x14ac:dyDescent="0.3">
      <c r="B19" s="113"/>
      <c r="C19" s="40"/>
      <c r="D19" s="2"/>
      <c r="E19" s="118"/>
      <c r="F19" s="119"/>
      <c r="G19" s="2"/>
      <c r="H19" s="93"/>
      <c r="I19" s="91"/>
      <c r="K19" s="80"/>
      <c r="L19" s="81"/>
      <c r="N19" s="4" t="s">
        <v>23</v>
      </c>
      <c r="O19" s="15" t="s">
        <v>76</v>
      </c>
    </row>
    <row r="20" spans="2:15" ht="23.25" customHeight="1" thickBot="1" x14ac:dyDescent="0.3">
      <c r="B20" s="2"/>
      <c r="C20" s="2"/>
      <c r="D20" s="2"/>
      <c r="E20" s="2"/>
      <c r="F20" s="21"/>
      <c r="G20" s="2"/>
      <c r="H20" s="2"/>
      <c r="I20" s="2"/>
    </row>
    <row r="21" spans="2:15" ht="35.25" customHeight="1" thickBot="1" x14ac:dyDescent="0.3">
      <c r="B21" s="2"/>
      <c r="C21" s="2"/>
      <c r="D21" s="75" t="s">
        <v>4</v>
      </c>
      <c r="E21" s="50"/>
      <c r="F21" s="50" t="s">
        <v>3</v>
      </c>
      <c r="G21" s="50"/>
      <c r="H21" s="17" t="s">
        <v>5</v>
      </c>
      <c r="I21" s="18" t="s">
        <v>6</v>
      </c>
      <c r="K21" s="84" t="s">
        <v>65</v>
      </c>
      <c r="L21" s="85"/>
      <c r="M21" s="85"/>
      <c r="N21" s="86"/>
      <c r="O21" s="87"/>
    </row>
    <row r="22" spans="2:15" ht="106.5" customHeight="1" x14ac:dyDescent="0.25">
      <c r="B22" s="66" t="s">
        <v>21</v>
      </c>
      <c r="C22" s="22" t="s">
        <v>25</v>
      </c>
      <c r="D22" s="45" t="s">
        <v>48</v>
      </c>
      <c r="E22" s="46"/>
      <c r="F22" s="49">
        <v>37648661</v>
      </c>
      <c r="G22" s="49"/>
      <c r="H22" s="11">
        <v>18718315.879999999</v>
      </c>
      <c r="I22" s="19">
        <f>+H22/F22*100</f>
        <v>49.718410649451776</v>
      </c>
      <c r="K22" s="32" t="s">
        <v>73</v>
      </c>
      <c r="L22" s="33"/>
      <c r="M22" s="33"/>
      <c r="N22" s="33"/>
      <c r="O22" s="34"/>
    </row>
    <row r="23" spans="2:15" ht="127.5" customHeight="1" x14ac:dyDescent="0.25">
      <c r="B23" s="100"/>
      <c r="C23" s="23" t="s">
        <v>26</v>
      </c>
      <c r="D23" s="41" t="s">
        <v>49</v>
      </c>
      <c r="E23" s="42"/>
      <c r="F23" s="47">
        <v>5781564</v>
      </c>
      <c r="G23" s="48"/>
      <c r="H23" s="11">
        <v>2920841.73</v>
      </c>
      <c r="I23" s="19">
        <f t="shared" ref="I23" si="0">+H23/F23*100</f>
        <v>50.519923847595564</v>
      </c>
      <c r="K23" s="35" t="s">
        <v>68</v>
      </c>
      <c r="L23" s="36"/>
      <c r="M23" s="36"/>
      <c r="N23" s="36"/>
      <c r="O23" s="37"/>
    </row>
    <row r="24" spans="2:15" ht="35.25" customHeight="1" x14ac:dyDescent="0.25">
      <c r="B24" s="100"/>
      <c r="C24" s="55" t="s">
        <v>42</v>
      </c>
      <c r="D24" s="76" t="s">
        <v>50</v>
      </c>
      <c r="E24" s="130"/>
      <c r="F24" s="51">
        <v>240526767</v>
      </c>
      <c r="G24" s="52"/>
      <c r="H24" s="128">
        <v>222391013.93000001</v>
      </c>
      <c r="I24" s="57">
        <f>+H24/F24*100</f>
        <v>92.459985515873996</v>
      </c>
      <c r="K24" s="124" t="s">
        <v>66</v>
      </c>
      <c r="L24" s="36"/>
      <c r="M24" s="36"/>
      <c r="N24" s="36"/>
      <c r="O24" s="37"/>
    </row>
    <row r="25" spans="2:15" ht="47.25" customHeight="1" x14ac:dyDescent="0.25">
      <c r="B25" s="100"/>
      <c r="C25" s="56"/>
      <c r="D25" s="131"/>
      <c r="E25" s="132"/>
      <c r="F25" s="53"/>
      <c r="G25" s="54"/>
      <c r="H25" s="129"/>
      <c r="I25" s="58"/>
      <c r="K25" s="125"/>
      <c r="L25" s="126"/>
      <c r="M25" s="126"/>
      <c r="N25" s="126"/>
      <c r="O25" s="127"/>
    </row>
    <row r="26" spans="2:15" ht="96" customHeight="1" x14ac:dyDescent="0.25">
      <c r="B26" s="101"/>
      <c r="C26" s="23" t="s">
        <v>43</v>
      </c>
      <c r="D26" s="43" t="s">
        <v>51</v>
      </c>
      <c r="E26" s="44"/>
      <c r="F26" s="47">
        <v>12495077</v>
      </c>
      <c r="G26" s="48"/>
      <c r="H26" s="11">
        <v>4531889.08</v>
      </c>
      <c r="I26" s="19">
        <f t="shared" ref="I26:I28" si="1">+H26/F26*100</f>
        <v>36.269396979306329</v>
      </c>
      <c r="K26" s="133" t="s">
        <v>69</v>
      </c>
      <c r="L26" s="134"/>
      <c r="M26" s="134"/>
      <c r="N26" s="134"/>
      <c r="O26" s="135"/>
    </row>
    <row r="27" spans="2:15" ht="96" customHeight="1" x14ac:dyDescent="0.25">
      <c r="B27" s="101"/>
      <c r="C27" s="23" t="s">
        <v>44</v>
      </c>
      <c r="D27" s="41" t="s">
        <v>52</v>
      </c>
      <c r="E27" s="42"/>
      <c r="F27" s="47">
        <v>4155962</v>
      </c>
      <c r="G27" s="48"/>
      <c r="H27" s="11">
        <v>1831476.94</v>
      </c>
      <c r="I27" s="19">
        <f t="shared" si="1"/>
        <v>44.068664246689451</v>
      </c>
      <c r="K27" s="136"/>
      <c r="L27" s="137"/>
      <c r="M27" s="137"/>
      <c r="N27" s="137"/>
      <c r="O27" s="138"/>
    </row>
    <row r="28" spans="2:15" ht="65.25" customHeight="1" x14ac:dyDescent="0.25">
      <c r="B28" s="101"/>
      <c r="C28" s="23" t="s">
        <v>45</v>
      </c>
      <c r="D28" s="45" t="s">
        <v>53</v>
      </c>
      <c r="E28" s="46"/>
      <c r="F28" s="49">
        <v>5533204</v>
      </c>
      <c r="G28" s="49"/>
      <c r="H28" s="11">
        <v>1878409.47</v>
      </c>
      <c r="I28" s="19">
        <f t="shared" si="1"/>
        <v>33.947952578650629</v>
      </c>
      <c r="K28" s="124" t="s">
        <v>67</v>
      </c>
      <c r="L28" s="36"/>
      <c r="M28" s="36"/>
      <c r="N28" s="36"/>
      <c r="O28" s="37"/>
    </row>
    <row r="29" spans="2:15" ht="62.25" customHeight="1" x14ac:dyDescent="0.25">
      <c r="B29" s="102"/>
      <c r="C29" s="24" t="s">
        <v>46</v>
      </c>
      <c r="D29" s="41" t="s">
        <v>54</v>
      </c>
      <c r="E29" s="42"/>
      <c r="F29" s="47">
        <v>7947658</v>
      </c>
      <c r="G29" s="48"/>
      <c r="H29" s="28">
        <v>3275299.32</v>
      </c>
      <c r="I29" s="29">
        <f>+H29/F29*100</f>
        <v>41.210873945506968</v>
      </c>
      <c r="K29" s="35" t="s">
        <v>70</v>
      </c>
      <c r="L29" s="36"/>
      <c r="M29" s="36"/>
      <c r="N29" s="36"/>
      <c r="O29" s="37"/>
    </row>
    <row r="30" spans="2:15" ht="59.25" customHeight="1" thickBot="1" x14ac:dyDescent="0.3">
      <c r="B30" s="103"/>
      <c r="C30" s="25" t="s">
        <v>47</v>
      </c>
      <c r="D30" s="120" t="s">
        <v>55</v>
      </c>
      <c r="E30" s="121"/>
      <c r="F30" s="122">
        <v>334026</v>
      </c>
      <c r="G30" s="123"/>
      <c r="H30" s="26">
        <v>253103.45</v>
      </c>
      <c r="I30" s="29">
        <f>+H30/F30*100</f>
        <v>75.773577505942654</v>
      </c>
      <c r="K30" s="139"/>
      <c r="L30" s="140"/>
      <c r="M30" s="140"/>
      <c r="N30" s="140"/>
      <c r="O30" s="141"/>
    </row>
    <row r="31" spans="2:15" x14ac:dyDescent="0.25">
      <c r="K31" s="12"/>
    </row>
  </sheetData>
  <mergeCells count="66">
    <mergeCell ref="D29:E29"/>
    <mergeCell ref="F29:G29"/>
    <mergeCell ref="D24:E25"/>
    <mergeCell ref="F28:G28"/>
    <mergeCell ref="K28:O28"/>
    <mergeCell ref="K26:O27"/>
    <mergeCell ref="K29:O30"/>
    <mergeCell ref="B22:B30"/>
    <mergeCell ref="R10:R12"/>
    <mergeCell ref="B8:B10"/>
    <mergeCell ref="C8:C10"/>
    <mergeCell ref="B14:B16"/>
    <mergeCell ref="C14:C16"/>
    <mergeCell ref="C11:C13"/>
    <mergeCell ref="B11:B13"/>
    <mergeCell ref="H14:I14"/>
    <mergeCell ref="B17:B19"/>
    <mergeCell ref="E15:F19"/>
    <mergeCell ref="D28:E28"/>
    <mergeCell ref="D30:E30"/>
    <mergeCell ref="F30:G30"/>
    <mergeCell ref="K24:O25"/>
    <mergeCell ref="H24:H25"/>
    <mergeCell ref="O10:O12"/>
    <mergeCell ref="N10:N12"/>
    <mergeCell ref="D21:E21"/>
    <mergeCell ref="K12:L19"/>
    <mergeCell ref="S10:S12"/>
    <mergeCell ref="K21:O21"/>
    <mergeCell ref="F10:F12"/>
    <mergeCell ref="E10:E12"/>
    <mergeCell ref="I18:I19"/>
    <mergeCell ref="H18:H19"/>
    <mergeCell ref="F13:F14"/>
    <mergeCell ref="E13:E14"/>
    <mergeCell ref="H15:H16"/>
    <mergeCell ref="I15:I16"/>
    <mergeCell ref="O13:O15"/>
    <mergeCell ref="N13:N15"/>
    <mergeCell ref="O8:O9"/>
    <mergeCell ref="B2:O2"/>
    <mergeCell ref="B3:O3"/>
    <mergeCell ref="B4:O4"/>
    <mergeCell ref="K7:L7"/>
    <mergeCell ref="N7:O7"/>
    <mergeCell ref="E7:F7"/>
    <mergeCell ref="B7:C7"/>
    <mergeCell ref="H7:I7"/>
    <mergeCell ref="N8:N9"/>
    <mergeCell ref="F8:F9"/>
    <mergeCell ref="E8:E9"/>
    <mergeCell ref="K22:O22"/>
    <mergeCell ref="K23:O23"/>
    <mergeCell ref="C17:C19"/>
    <mergeCell ref="D27:E27"/>
    <mergeCell ref="D26:E26"/>
    <mergeCell ref="D22:E22"/>
    <mergeCell ref="F27:G27"/>
    <mergeCell ref="F26:G26"/>
    <mergeCell ref="F22:G22"/>
    <mergeCell ref="D23:E23"/>
    <mergeCell ref="F23:G23"/>
    <mergeCell ref="F21:G21"/>
    <mergeCell ref="F24:G25"/>
    <mergeCell ref="C24:C25"/>
    <mergeCell ref="I24:I25"/>
  </mergeCells>
  <printOptions horizontalCentered="1" verticalCentered="1"/>
  <pageMargins left="0.15748031496062992" right="0.15748031496062992" top="0.39370078740157483" bottom="0.39370078740157483" header="0.31496062992125984" footer="0.31496062992125984"/>
  <pageSetup paperSize="301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E6" sqref="E6"/>
    </sheetView>
  </sheetViews>
  <sheetFormatPr baseColWidth="10" defaultRowHeight="15" x14ac:dyDescent="0.25"/>
  <cols>
    <col min="1" max="1" width="12.85546875" customWidth="1"/>
    <col min="2" max="2" width="16.28515625" customWidth="1"/>
  </cols>
  <sheetData>
    <row r="1" spans="1:2" ht="25.5" x14ac:dyDescent="0.25">
      <c r="A1" s="6" t="s">
        <v>8</v>
      </c>
      <c r="B1" s="7">
        <v>20575616.25</v>
      </c>
    </row>
    <row r="2" spans="1:2" ht="38.25" x14ac:dyDescent="0.25">
      <c r="A2" s="6" t="s">
        <v>19</v>
      </c>
      <c r="B2" s="7">
        <v>694873.59999999998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workbookViewId="0">
      <selection activeCell="D21" sqref="D21"/>
    </sheetView>
  </sheetViews>
  <sheetFormatPr baseColWidth="10" defaultRowHeight="15" x14ac:dyDescent="0.25"/>
  <cols>
    <col min="1" max="1" width="34.42578125" bestFit="1" customWidth="1"/>
    <col min="2" max="2" width="15.140625" bestFit="1" customWidth="1"/>
  </cols>
  <sheetData>
    <row r="2" spans="1:2" x14ac:dyDescent="0.25">
      <c r="A2" s="73" t="s">
        <v>0</v>
      </c>
      <c r="B2" s="71">
        <v>317687000</v>
      </c>
    </row>
    <row r="3" spans="1:2" x14ac:dyDescent="0.25">
      <c r="A3" s="74"/>
      <c r="B3" s="72"/>
    </row>
    <row r="4" spans="1:2" x14ac:dyDescent="0.25">
      <c r="A4" s="73" t="s">
        <v>9</v>
      </c>
      <c r="B4" s="142">
        <v>92009887.060000002</v>
      </c>
    </row>
    <row r="5" spans="1:2" x14ac:dyDescent="0.25">
      <c r="A5" s="74"/>
      <c r="B5" s="143"/>
    </row>
    <row r="6" spans="1:2" x14ac:dyDescent="0.25">
      <c r="A6" s="73" t="s">
        <v>10</v>
      </c>
      <c r="B6" s="144">
        <f>+B4/B2</f>
        <v>0.28962433798046505</v>
      </c>
    </row>
    <row r="7" spans="1:2" x14ac:dyDescent="0.25">
      <c r="A7" s="74"/>
      <c r="B7" s="145"/>
    </row>
  </sheetData>
  <mergeCells count="6"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B19548-EF62-4441-AC26-B10FF5F55CB8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efcf9931-6988-4c26-989d-90fd7d9d6177"/>
    <ds:schemaRef ds:uri="http://www.w3.org/XML/1998/namespace"/>
    <ds:schemaRef ds:uri="http://schemas.microsoft.com/office/infopath/2007/PartnerControls"/>
    <ds:schemaRef ds:uri="2de3127d-b50e-4c29-b846-9213acea4d8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</vt:lpstr>
      <vt:lpstr>Hoja3</vt:lpstr>
      <vt:lpstr>Hoja2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Manoel Alvarez</cp:lastModifiedBy>
  <cp:lastPrinted>2023-07-10T15:17:37Z</cp:lastPrinted>
  <dcterms:created xsi:type="dcterms:W3CDTF">2023-02-11T22:01:01Z</dcterms:created>
  <dcterms:modified xsi:type="dcterms:W3CDTF">2023-07-11T02:22:01Z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