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comunicacion03\Desktop\Descargas\"/>
    </mc:Choice>
  </mc:AlternateContent>
  <xr:revisionPtr revIDLastSave="0" documentId="13_ncr:1_{ED4A9756-7E43-4C60-9BA4-83A956B4A295}" xr6:coauthVersionLast="36" xr6:coauthVersionMax="47" xr10:uidLastSave="{00000000-0000-0000-0000-000000000000}"/>
  <bookViews>
    <workbookView xWindow="0" yWindow="0" windowWidth="15975" windowHeight="11775" xr2:uid="{00000000-000D-0000-FFFF-FFFF00000000}"/>
  </bookViews>
  <sheets>
    <sheet name="Tablero" sheetId="1" r:id="rId1"/>
    <sheet name="Hoja3" sheetId="3" r:id="rId2"/>
    <sheet name="Hoja2" sheetId="2" r:id="rId3"/>
  </sheets>
  <definedNames>
    <definedName name="_xlnm.Print_Area" localSheetId="0">Tablero!$A$1:$P$31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I22" i="1"/>
  <c r="I29" i="1"/>
  <c r="I28" i="1"/>
  <c r="I27" i="1"/>
  <c r="I26" i="1"/>
  <c r="I24" i="1"/>
  <c r="I23" i="1"/>
  <c r="O13" i="1"/>
  <c r="B6" i="2" l="1"/>
  <c r="F13" i="1" l="1"/>
</calcChain>
</file>

<file path=xl/sharedStrings.xml><?xml version="1.0" encoding="utf-8"?>
<sst xmlns="http://schemas.openxmlformats.org/spreadsheetml/2006/main" count="77" uniqueCount="76">
  <si>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</si>
  <si>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</si>
  <si>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</si>
  <si>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</si>
  <si>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</si>
  <si>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</si>
  <si>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</si>
  <si>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</si>
  <si>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</si>
  <si>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</si>
  <si>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</si>
  <si>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</si>
  <si>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</si>
  <si>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</si>
  <si>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</si>
  <si>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</si>
  <si>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</si>
  <si>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</si>
  <si>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</si>
  <si>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</si>
  <si>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</si>
  <si>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 xml:space="preserve"> PROGRAMAS PRESUPUESTA-RIOS</t>
  </si>
  <si>
    <t>EJECUCIÓN 
POR FINALIDADES</t>
  </si>
  <si>
    <t>Servicios técnicos o profesionales subgrupo 18</t>
  </si>
  <si>
    <t>Servicios técnicos o profesionales 029</t>
  </si>
  <si>
    <t>PROGRAMA 1</t>
  </si>
  <si>
    <t>PROGRAMA 3</t>
  </si>
  <si>
    <t>Personal temporal 021
Personal temporal 022
Jornales 031</t>
  </si>
  <si>
    <t>Personal permanente 011</t>
  </si>
  <si>
    <t>MINISTERIO DE ENERGÍA Y MINAS</t>
  </si>
  <si>
    <t>Grupo (000): SERVICIOS PERSONALES</t>
  </si>
  <si>
    <t>Grupo (100): SERVICIOS NO PERSONALES</t>
  </si>
  <si>
    <t>Grupo (200): MATERIALES Y SUMINISTROS</t>
  </si>
  <si>
    <t>Grupo (300): PROPIEDAD, PLANTA, EQUIPO E INTANGIBLES</t>
  </si>
  <si>
    <t>Grupo (400): TRANSFERENCIAS CORRIENTES</t>
  </si>
  <si>
    <t>050000: ASUNTOS ECONÓMICOS</t>
  </si>
  <si>
    <t>010000: SERVICIOS PÚBLICOS GENERALES</t>
  </si>
  <si>
    <t>060000: PROTECCIÓN AMBIENTAL</t>
  </si>
  <si>
    <t>Región (I): METROPOLITANA</t>
  </si>
  <si>
    <t>Región (III): NORORIENTE</t>
  </si>
  <si>
    <t>Región (V): CENTRAL</t>
  </si>
  <si>
    <t>Región (VIII): PETÉN</t>
  </si>
  <si>
    <t>PROGRAMA 11</t>
  </si>
  <si>
    <t>PROGRAMA 12</t>
  </si>
  <si>
    <t>PROGRAMA 13</t>
  </si>
  <si>
    <t>PROGRAMA 14</t>
  </si>
  <si>
    <t>PROGRAMA 15</t>
  </si>
  <si>
    <t>PROGRAMA 99</t>
  </si>
  <si>
    <t>ACTIVIDADES CENTRALES</t>
  </si>
  <si>
    <t>DESARROLLO SOSTENIBLE DEL SECTOR ENERGETICO, MINERO Y DE HIDROCARBUROS (ACTIVIDAD COMUN A LOS PROGRAMAS 11, 12 Y 15)</t>
  </si>
  <si>
    <t>FOMENTO Y CONTROL EN LA EXPLORACION, EXPLOTACION Y COMERCIALIZACION DE HIDROCARBUROS</t>
  </si>
  <si>
    <t>FOMENTO A LA ACTIVIDAD MINERA</t>
  </si>
  <si>
    <t>SEGURIDAD RADIOLOGICA</t>
  </si>
  <si>
    <t>SERVICIOS TECNICOS DE LABORATORIO</t>
  </si>
  <si>
    <t>FOMENTO DE LAS ACTIVIDADES DE GENERACION, TRANSMISION Y DISTRIBUCION DE ENERGIA</t>
  </si>
  <si>
    <t>PARTIDAS NO ASIGNABLES A PROGRAMAS</t>
  </si>
  <si>
    <t>Ministro de Energía y Minas</t>
  </si>
  <si>
    <t>Manuel Eduardo Arita</t>
  </si>
  <si>
    <t>Viceministro de Energía y Minas encargado del área de minería e hidrocarburos</t>
  </si>
  <si>
    <t>Luis Aroldo Ayala Vargas</t>
  </si>
  <si>
    <t>Viceministro de Desarrollo Sostenible</t>
  </si>
  <si>
    <t>Oscar Rafael Pérez Ramírez</t>
  </si>
  <si>
    <t>Grupo (900): ASIGNACIONES GLOBALES</t>
  </si>
  <si>
    <t>000 personas
004 personas
000 personas</t>
  </si>
  <si>
    <t>Viceministro de Energía y Minas encargado del Área Energética</t>
  </si>
  <si>
    <t>Edward Enrique Fuentes López</t>
  </si>
  <si>
    <t>002 personas</t>
  </si>
  <si>
    <t>ACTUALIZADO AL 30 DE SEPTIEMBRE DEL 2023</t>
  </si>
  <si>
    <t>PRINCIPALES AVANCES O LOGROS
AL 30 DE SEPTIEMBRE DE 2023</t>
  </si>
  <si>
    <r>
      <rPr>
        <b/>
        <sz val="8.5"/>
        <color theme="1"/>
        <rFont val="Arial"/>
        <family val="2"/>
      </rPr>
      <t>PROGRAMA 14: Servicios Técnicos de Laboratorio</t>
    </r>
    <r>
      <rPr>
        <sz val="8.5"/>
        <color theme="1"/>
        <rFont val="Arial"/>
        <family val="2"/>
      </rPr>
      <t xml:space="preserve">
•28,632 análisis de laboratorio (minerales, hidrocarburos y aplicaciones nucleares).
Beneficiarios: A) Empresas exportadoras; B) Empresas industriales; C) Investigadores; y D) Población en general. </t>
    </r>
  </si>
  <si>
    <r>
      <t>PROGRAMA 15: Fomento de las actividades de generación, transmisión y distribución de energía eléctrica</t>
    </r>
    <r>
      <rPr>
        <sz val="8.5"/>
        <rFont val="Arial"/>
        <family val="2"/>
      </rPr>
      <t xml:space="preserve">
•348 comunidades visitadas en las cuales se realizaron Informes de Evaluación Socioeconómica en 28,287 hogares donde más de 138,000 personas serán beneficiadas cuando se completen los proyectos de electrificación rural por el INDE. Se notificaron 120 resoluciones de Informes de Evaluación Socioeconómica.
Beneficiarios: Población de los departamentos de Alta Verapaz, Izabal, Petén, Baja Verapaz, Chiquimula, Huehuetenango, Santa Rosa, San Marcos, Zacapa, Sololá, Jalapa y Retalhuleu. 
•28 informes que permitieron la identificación de 1,219 hogares sin cobertura eléctrica. 
Beneficiarios: Población de los Departamentos de Chiquimula, San Marcos, Huehuetenango, Zacapa, Jalapa, Jutiapa, Santa Rosa y Quetzaltenango.
•Se continúa con la meta de 2 avales del Ente Rector para proyectos de Inversión Pública.
•2 informes del monitoreo, evaluación y seguimiento de la expansión del Sistema Eléctrico Nacional.
•42 informes de verificación de cumplimiento de contratos suscritos entre el MEM y Agentes Generadores y Adjudicatarios.
•102 registros de Agentes y Grandes Usuarios del Mercado Mayorista.
•20 eventos que coadyuvaron a la promoción y divulgación de los beneficios de del desarrollo del Sistema Energético Nacional.
•2 informes para fomentar la promoción y divulgación de los resultados de la medición de generación de energía eléctrica.
Beneficiarios: Toda la población del país.
•3 dictámenes sobre la calificación de proyectos de energías renovables para la aplicación de incentivos.
Beneficiarios: Población de los departamentos de Escuintla y Jutiapa.
•6 mapas generados a nivel departamental con información digital y georeferenciada, relacionados con el recurso eólico.
Beneficiarios: Población de los departamentos de Zacapa, Chiquimula, Izabal, Guatemala, Jalapa y Jutiapa.</t>
    </r>
  </si>
  <si>
    <r>
      <rPr>
        <b/>
        <sz val="8.5"/>
        <color theme="1"/>
        <rFont val="Arial"/>
        <family val="2"/>
      </rPr>
      <t>PROGRAMA 13: Seguridad Radiológica</t>
    </r>
    <r>
      <rPr>
        <sz val="8.5"/>
        <color theme="1"/>
        <rFont val="Arial"/>
        <family val="2"/>
      </rPr>
      <t xml:space="preserve">
•89 inspecciones radiológicas con su respectivo dictamen en distintos departamentos del país.
Beneficiarios: 2,603,474  guatemaltecos directa e indirectamente protegidos contra cualquier sobreexposición a radiación ionizante.
•972 dictámenes con su respectivo licenciamiento, desagregados de la siguiente manera:
-172 dictámenes con su respectivo licenciamiento a personas individuales o jurídicas que utilizan equipos generadores, fuentes o actividades relacionadas con radiación ionizante y no ionizante.
-653 dictámenes con su respectivo licenciamiento a operadores individuales que utilizan equipos generadores, fuentes o actividades relacionadas con radiación, verificación o seguimiento.
-58 dictámenes con su respectivo licenciamiento a las actividades de comercialización, transporte o afines, relacionadas con equipos generadores, fuente de radiación, verificación o seguimiento.
-89 dictámenes de Inspecciones previo a licenciamiento a entidades públicas, personas individuales o Jurídicas que utilizan fuentes, equipos generadores, o que desarrollan actividades relacionadas con radiación.
Beneficiarios: 2,603,474 personas en los departamentos de Quetzaltenango, Chimaltenango, Huehuetenango, Santa Rosa, Sacatepéquez, Escuintla, Izabal, Petén, Jutiapa, Chiquimula, Zacapa, Baja Verapaz, Alta Verapaz y Guatemala.
•10 conferencias impartidas.
Beneficiarios: 92 personas, de las cuales el 53% son mujeres y 47% hombres.</t>
    </r>
  </si>
  <si>
    <r>
      <rPr>
        <b/>
        <sz val="8.5"/>
        <color theme="1"/>
        <rFont val="Arial"/>
        <family val="2"/>
      </rPr>
      <t>PROGRAMA 11: Fomento y Control en la exploración, explotación y comercialización de hidrocarburos</t>
    </r>
    <r>
      <rPr>
        <sz val="8.5"/>
        <color theme="1"/>
        <rFont val="Arial"/>
        <family val="2"/>
      </rPr>
      <t xml:space="preserve">
•Se continuó con la supervisión permanente en cuatro campos productores activos para fiscalizar la producción de hidrocarburos. 
Beneficiarios: Toda la población del país.
•Se continuó con la digitalización de formatos físicos de líneas sísmicas, registros de pozos petroleros perforados en las cuencas sedimentarias del país y mapas geológicos que resguarda el Archivo Técnico de Contratos de Operaciones Petroleras de la Dirección General de Hidrocarburos, para consulta de inversionistas, contratistas, universidades y público en general.
Beneficiarios: Toda la población del país.
•Se continuó con la disponibilidad del laboratorio Petrográfico de la Dirección General de Hidrocarburos, para el análisis de secciones delgadas de muestras de rocas de pozos petroleros, el cual también se encuentra abierto para consulta de instituciones como INSIVUMEH, CONRED, USAC-CUNOR y otros.  
Beneficiarios: Población del área de incidencia del programa (región norte del país). 
•Se realizaron actividades de verificación de la calidad de los combustibles a través del laboratorio móvil, sumando desde su inicio 58 estaciones de servicio y 115 muestras de combustibles analizadas. 
Beneficiarios: Toda la población del país.</t>
    </r>
  </si>
  <si>
    <r>
      <rPr>
        <b/>
        <sz val="8.5"/>
        <color theme="1"/>
        <rFont val="Arial"/>
        <family val="2"/>
      </rPr>
      <t xml:space="preserve">PROGRAMA 12: Fomento a la Actividad Minera </t>
    </r>
    <r>
      <rPr>
        <sz val="8.5"/>
        <color theme="1"/>
        <rFont val="Arial"/>
        <family val="2"/>
      </rPr>
      <t xml:space="preserve">
•Otorgamiento de 4 nuevas licencias de explotación minera, siendo un total de 11 licencias otorgadas.
Se detalla ubicación y tipo de mineral o material de construcción autorizado en las nuevas licencias: 
-Suchitepéquez (arena, grava y cantos rodados).
-Santa Rosa (arena, grava y cantos rodados).
-Escuintla (basalto, ceniza volcanica y andesita).
-Santa Rosa y Jutiapa (arena, grava y cantos rodados).
•Ingreso a las arcas del Estado de Q13,917,600.52 en concepto de regalías de la Industria de Minera.
Beneficiarios: Toda la población del país.</t>
    </r>
  </si>
  <si>
    <t>291 personas</t>
  </si>
  <si>
    <t>228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</si>
</sst>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43" formatCode="_-* #,##0.00_-;\-* #,##0.00_-;_-* &quot;-&quot;??_-;_-@_-"/>
    <numFmt numFmtId="164" formatCode="0.0%"/>
    <numFmt numFmtId="165" formatCode="0.0"/>
    <numFmt numFmtId="166" formatCode="&quot;Q&quot;#,##0.00"/>
  </numFmts>
  <fonts count="16"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5"/>
      <color theme="1"/>
      <name val="Arial"/>
      <family val="2"/>
    </font>
    <font>
      <b/>
      <sz val="8.5"/>
      <color theme="1"/>
      <name val="Arial"/>
      <family val="2"/>
    </font>
    <font>
      <sz val="8.5"/>
      <name val="Arial"/>
      <family val="2"/>
    </font>
    <font>
      <b/>
      <sz val="8.5"/>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53">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8" fontId="2" fillId="3" borderId="6"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0" fontId="2" fillId="0" borderId="5"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7" xfId="0" applyFont="1" applyBorder="1" applyAlignment="1">
      <alignment horizontal="left" vertical="center" wrapText="1"/>
    </xf>
    <xf numFmtId="0" fontId="3" fillId="4" borderId="13" xfId="0" applyFont="1" applyFill="1" applyBorder="1" applyAlignment="1">
      <alignment horizontal="center" vertical="center"/>
    </xf>
    <xf numFmtId="0" fontId="3" fillId="4" borderId="4" xfId="0" applyFont="1" applyFill="1" applyBorder="1" applyAlignment="1">
      <alignment horizontal="center" vertical="center" wrapText="1"/>
    </xf>
    <xf numFmtId="165" fontId="2" fillId="0" borderId="6" xfId="0" applyNumberFormat="1" applyFont="1" applyBorder="1" applyAlignment="1">
      <alignment horizontal="center" vertical="center"/>
    </xf>
    <xf numFmtId="166" fontId="2" fillId="4" borderId="0" xfId="0" applyNumberFormat="1" applyFont="1" applyFill="1"/>
    <xf numFmtId="0" fontId="2" fillId="3" borderId="2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7" fontId="2" fillId="4" borderId="24" xfId="1" applyNumberFormat="1" applyFont="1" applyFill="1" applyBorder="1" applyAlignment="1">
      <alignment horizontal="center" vertical="center"/>
    </xf>
    <xf numFmtId="165" fontId="2" fillId="0" borderId="16" xfId="0" applyNumberFormat="1" applyFont="1" applyBorder="1" applyAlignment="1">
      <alignment horizontal="center" vertical="center"/>
    </xf>
    <xf numFmtId="0" fontId="2" fillId="0" borderId="5" xfId="0" applyFont="1" applyBorder="1" applyAlignment="1">
      <alignment horizontal="left" vertical="center" wrapText="1"/>
    </xf>
    <xf numFmtId="0" fontId="2" fillId="0" borderId="35" xfId="0" applyFont="1" applyBorder="1" applyAlignment="1">
      <alignment horizontal="left" vertical="center" wrapText="1"/>
    </xf>
    <xf numFmtId="166" fontId="2" fillId="3" borderId="34" xfId="0" applyNumberFormat="1" applyFont="1" applyFill="1" applyBorder="1" applyAlignment="1">
      <alignment horizontal="center" vertical="center"/>
    </xf>
    <xf numFmtId="165" fontId="2" fillId="0" borderId="8" xfId="0" applyNumberFormat="1" applyFont="1" applyBorder="1" applyAlignment="1">
      <alignment horizontal="center" vertical="center"/>
    </xf>
    <xf numFmtId="7" fontId="2" fillId="4" borderId="37" xfId="1" applyNumberFormat="1" applyFont="1" applyFill="1" applyBorder="1" applyAlignment="1">
      <alignment horizontal="center" vertical="center"/>
    </xf>
    <xf numFmtId="166" fontId="2" fillId="3" borderId="6" xfId="0" applyNumberFormat="1" applyFont="1" applyFill="1" applyBorder="1" applyAlignment="1">
      <alignment horizontal="center" vertical="center"/>
    </xf>
    <xf numFmtId="166" fontId="2" fillId="3" borderId="16" xfId="0" applyNumberFormat="1" applyFont="1" applyFill="1" applyBorder="1" applyAlignment="1">
      <alignment horizontal="center" vertical="center"/>
    </xf>
    <xf numFmtId="8" fontId="2" fillId="3" borderId="6" xfId="0" applyNumberFormat="1" applyFont="1" applyFill="1" applyBorder="1" applyAlignment="1">
      <alignment horizontal="center" vertical="center"/>
    </xf>
    <xf numFmtId="166" fontId="2" fillId="3" borderId="6" xfId="0" applyNumberFormat="1" applyFont="1" applyFill="1" applyBorder="1" applyAlignment="1">
      <alignment horizontal="center" vertical="center"/>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7" fontId="2" fillId="0" borderId="2" xfId="1" applyNumberFormat="1" applyFont="1" applyBorder="1" applyAlignment="1">
      <alignment horizontal="center" vertical="center"/>
    </xf>
    <xf numFmtId="7" fontId="2" fillId="0" borderId="27" xfId="1" applyNumberFormat="1" applyFont="1" applyBorder="1" applyAlignment="1">
      <alignment horizontal="center" vertical="center"/>
    </xf>
    <xf numFmtId="0" fontId="2" fillId="0" borderId="28"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2" xfId="0" applyFont="1" applyBorder="1" applyAlignment="1">
      <alignment horizontal="center" vertical="center" wrapText="1"/>
    </xf>
    <xf numFmtId="7" fontId="2" fillId="0" borderId="1" xfId="1" applyNumberFormat="1" applyFont="1" applyBorder="1" applyAlignment="1">
      <alignment horizontal="center" vertical="center"/>
    </xf>
    <xf numFmtId="0" fontId="15" fillId="0" borderId="28" xfId="0" applyFont="1" applyBorder="1" applyAlignment="1">
      <alignment horizontal="left" vertical="center" wrapText="1"/>
    </xf>
    <xf numFmtId="0" fontId="12" fillId="0" borderId="11" xfId="0" applyFont="1" applyBorder="1" applyAlignment="1">
      <alignment horizontal="left" vertical="center" wrapText="1"/>
    </xf>
    <xf numFmtId="0" fontId="12" fillId="0" borderId="45" xfId="0" applyFont="1" applyBorder="1" applyAlignment="1">
      <alignment horizontal="left" vertical="center" wrapText="1"/>
    </xf>
    <xf numFmtId="0" fontId="12" fillId="0" borderId="12" xfId="0" applyFont="1" applyBorder="1" applyAlignment="1">
      <alignment horizontal="left" vertical="center" wrapText="1"/>
    </xf>
    <xf numFmtId="165" fontId="2" fillId="0" borderId="16" xfId="0" applyNumberFormat="1" applyFont="1" applyBorder="1" applyAlignment="1">
      <alignment horizontal="center" vertical="center"/>
    </xf>
    <xf numFmtId="165" fontId="2" fillId="0" borderId="15" xfId="0" applyNumberFormat="1" applyFont="1" applyBorder="1" applyAlignment="1">
      <alignment horizontal="center" vertical="center"/>
    </xf>
    <xf numFmtId="0" fontId="12" fillId="0" borderId="20" xfId="0" applyFont="1" applyBorder="1" applyAlignment="1">
      <alignment horizontal="left" vertical="center" wrapText="1"/>
    </xf>
    <xf numFmtId="0" fontId="12" fillId="0" borderId="50" xfId="0" applyFont="1" applyBorder="1" applyAlignment="1">
      <alignment horizontal="left" vertical="center" wrapText="1"/>
    </xf>
    <xf numFmtId="0" fontId="12" fillId="0" borderId="21"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1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4" borderId="28"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4" borderId="33"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4" borderId="0" xfId="0" applyFont="1" applyFill="1" applyAlignment="1">
      <alignment horizontal="left"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30"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3"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35" xfId="0" applyFont="1" applyBorder="1" applyAlignment="1">
      <alignment horizontal="center" vertical="center" wrapText="1"/>
    </xf>
    <xf numFmtId="0" fontId="2" fillId="4" borderId="28"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7" fontId="2" fillId="0" borderId="41" xfId="1" applyNumberFormat="1" applyFont="1" applyBorder="1" applyAlignment="1">
      <alignment horizontal="center" vertical="center"/>
    </xf>
    <xf numFmtId="7" fontId="2" fillId="0" borderId="40" xfId="1" applyNumberFormat="1" applyFont="1" applyBorder="1" applyAlignment="1">
      <alignment horizontal="center" vertical="center"/>
    </xf>
    <xf numFmtId="7" fontId="2" fillId="4" borderId="37" xfId="1" applyNumberFormat="1" applyFont="1" applyFill="1" applyBorder="1" applyAlignment="1">
      <alignment horizontal="center" vertical="center"/>
    </xf>
    <xf numFmtId="7" fontId="2" fillId="4" borderId="44" xfId="1" applyNumberFormat="1" applyFont="1" applyFill="1" applyBorder="1" applyAlignment="1">
      <alignment horizontal="center" vertical="center"/>
    </xf>
    <xf numFmtId="0" fontId="2" fillId="0" borderId="3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166" fontId="2" fillId="3" borderId="16" xfId="0" applyNumberFormat="1" applyFont="1" applyFill="1" applyBorder="1" applyAlignment="1">
      <alignment horizontal="center" vertical="center"/>
    </xf>
    <xf numFmtId="166" fontId="2" fillId="3" borderId="23" xfId="0" applyNumberFormat="1" applyFont="1" applyFill="1" applyBorder="1" applyAlignment="1">
      <alignment horizontal="center" vertical="center"/>
    </xf>
    <xf numFmtId="166" fontId="2" fillId="3" borderId="15" xfId="0"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14" xfId="0" applyFont="1" applyBorder="1" applyAlignment="1">
      <alignment horizontal="left" vertical="center" wrapText="1"/>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0" borderId="5" xfId="0" applyFont="1" applyBorder="1" applyAlignment="1">
      <alignment horizontal="left" vertical="center" wrapText="1"/>
    </xf>
    <xf numFmtId="0" fontId="2" fillId="3" borderId="6" xfId="0" applyFont="1" applyFill="1" applyBorder="1" applyAlignment="1">
      <alignment horizontal="center" vertical="center"/>
    </xf>
    <xf numFmtId="10" fontId="2" fillId="3" borderId="30" xfId="0" applyNumberFormat="1" applyFont="1" applyFill="1" applyBorder="1" applyAlignment="1">
      <alignment horizontal="center" vertical="center"/>
    </xf>
    <xf numFmtId="10" fontId="2" fillId="3" borderId="10" xfId="0" applyNumberFormat="1" applyFont="1" applyFill="1" applyBorder="1" applyAlignment="1">
      <alignment horizontal="center" vertical="center"/>
    </xf>
    <xf numFmtId="10" fontId="2" fillId="3" borderId="33" xfId="0" applyNumberFormat="1" applyFont="1" applyFill="1" applyBorder="1" applyAlignment="1">
      <alignment horizontal="center" vertical="center"/>
    </xf>
    <xf numFmtId="166" fontId="2" fillId="3" borderId="6" xfId="0" applyNumberFormat="1"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34" xfId="0" applyFont="1" applyFill="1" applyBorder="1" applyAlignment="1">
      <alignment horizontal="center" vertical="center"/>
    </xf>
    <xf numFmtId="0" fontId="2" fillId="0" borderId="26" xfId="0" applyFont="1" applyBorder="1" applyAlignment="1">
      <alignment horizontal="justify" vertical="center" wrapText="1"/>
    </xf>
    <xf numFmtId="0" fontId="2" fillId="0" borderId="27" xfId="0" applyFont="1" applyBorder="1" applyAlignment="1">
      <alignment horizontal="justify" vertical="center" wrapText="1"/>
    </xf>
    <xf numFmtId="0" fontId="3" fillId="4" borderId="13" xfId="0" applyFont="1" applyFill="1" applyBorder="1" applyAlignment="1">
      <alignment horizontal="center" vertical="center"/>
    </xf>
    <xf numFmtId="7" fontId="2" fillId="0" borderId="36" xfId="1" applyNumberFormat="1" applyFont="1" applyBorder="1" applyAlignment="1">
      <alignment horizontal="center" vertical="center"/>
    </xf>
    <xf numFmtId="7" fontId="2" fillId="0" borderId="38" xfId="1" applyNumberFormat="1" applyFont="1" applyBorder="1" applyAlignment="1">
      <alignment horizontal="center" vertical="center"/>
    </xf>
    <xf numFmtId="7" fontId="2" fillId="0" borderId="43" xfId="1" applyNumberFormat="1" applyFont="1" applyBorder="1" applyAlignment="1">
      <alignment horizontal="center" vertical="center"/>
    </xf>
    <xf numFmtId="7" fontId="2" fillId="0" borderId="42" xfId="1" applyNumberFormat="1" applyFont="1" applyBorder="1" applyAlignment="1">
      <alignment horizontal="center" vertical="center"/>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3" fillId="4" borderId="3" xfId="0" applyFont="1" applyFill="1" applyBorder="1" applyAlignment="1">
      <alignment horizontal="center" vertical="center"/>
    </xf>
    <xf numFmtId="6"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8736253002163E-2"/>
          <c:y val="0.12900420658752612"/>
          <c:w val="0.8958558942717848"/>
          <c:h val="0.71746056396628399"/>
        </c:manualLayout>
      </c:layout>
      <c:pieChart>
        <c:varyColors val="1"/>
        <c:ser>
          <c:idx val="0"/>
          <c:order val="0"/>
          <c:spPr>
            <a:ln>
              <a:solidFill>
                <a:schemeClr val="tx1"/>
              </a:solidFill>
            </a:ln>
          </c:spPr>
          <c:dPt>
            <c:idx val="0"/>
            <c:bubble3D val="0"/>
            <c:spPr>
              <a:solidFill>
                <a:srgbClr val="002060"/>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3582-403D-9FBD-6373B6A6FF21}"/>
              </c:ext>
            </c:extLst>
          </c:dPt>
          <c:dPt>
            <c:idx val="1"/>
            <c:bubble3D val="0"/>
            <c:spPr>
              <a:solidFill>
                <a:schemeClr val="accent2"/>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6C7-49A9-8029-4A591DDAE0A9}"/>
              </c:ext>
            </c:extLst>
          </c:dPt>
          <c:dPt>
            <c:idx val="2"/>
            <c:bubble3D val="0"/>
            <c:spPr>
              <a:solidFill>
                <a:schemeClr val="accent1">
                  <a:lumMod val="40000"/>
                  <a:lumOff val="6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582-403D-9FBD-6373B6A6FF21}"/>
              </c:ext>
            </c:extLst>
          </c:dPt>
          <c:dPt>
            <c:idx val="3"/>
            <c:bubble3D val="0"/>
            <c:spPr>
              <a:solidFill>
                <a:schemeClr val="accent4"/>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6C7-49A9-8029-4A591DDAE0A9}"/>
              </c:ext>
            </c:extLst>
          </c:dPt>
          <c:dPt>
            <c:idx val="4"/>
            <c:bubble3D val="0"/>
            <c:spPr>
              <a:solidFill>
                <a:schemeClr val="accent5"/>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6C7-49A9-8029-4A591DDAE0A9}"/>
              </c:ext>
            </c:extLst>
          </c:dPt>
          <c:dLbls>
            <c:delete val="1"/>
          </c:dLbls>
          <c:val>
            <c:numRef>
              <c:f>Tablero!$F$8:$F$12</c:f>
              <c:numCache>
                <c:formatCode>"Q"#,##0.00</c:formatCode>
                <c:ptCount val="5"/>
                <c:pt idx="0">
                  <c:v>314422919</c:v>
                </c:pt>
                <c:pt idx="2">
                  <c:v>278028173.41000003</c:v>
                </c:pt>
              </c:numCache>
            </c:numRef>
          </c:val>
          <c:extLst>
            <c:ext xmlns:c16="http://schemas.microsoft.com/office/drawing/2014/chart" uri="{C3380CC4-5D6E-409C-BE32-E72D297353CC}">
              <c16:uniqueId val="{00000000-3582-403D-9FBD-6373B6A6FF21}"/>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11111111111108E-2"/>
          <c:y val="0.21071303587051618"/>
          <c:w val="0.81388888888888888"/>
          <c:h val="0.44415099154272381"/>
        </c:manualLayout>
      </c:layout>
      <c:pie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D73-44CA-9A9F-259D5A9065EB}"/>
                </c:ext>
              </c:extLst>
            </c:dLbl>
            <c:dLbl>
              <c:idx val="2"/>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"Q"#,##0.00</c:formatCode>
                <c:ptCount val="3"/>
                <c:pt idx="0">
                  <c:v>317687000</c:v>
                </c:pt>
                <c:pt idx="1" formatCode="&quot;Q&quot;#,##0_);[Red]\(&quot;Q&quot;#,##0\)">
                  <c:v>92009887.060000002</c:v>
                </c:pt>
                <c:pt idx="2" formatCode="0.0%">
                  <c:v>0.28962433798046505</c:v>
                </c:pt>
              </c:numCache>
            </c:numRef>
          </c:val>
          <c:extLst>
            <c:ext xmlns:c16="http://schemas.microsoft.com/office/drawing/2014/chart" uri="{C3380CC4-5D6E-409C-BE32-E72D297353CC}">
              <c16:uniqueId val="{00000000-CD73-44CA-9A9F-259D5A9065EB}"/>
            </c:ext>
          </c:extLst>
        </c:ser>
        <c:dLbls>
          <c:dLblPos val="outEnd"/>
          <c:showLegendKey val="0"/>
          <c:showVal val="1"/>
          <c:showCatName val="0"/>
          <c:showSerName val="0"/>
          <c:showPercent val="0"/>
          <c:showBubbleSize val="0"/>
          <c:showLeaderLines val="1"/>
        </c:dLbls>
        <c:firstSliceAng val="0"/>
      </c:pieChart>
      <c:spPr>
        <a:noFill/>
        <a:ln>
          <a:noFill/>
        </a:ln>
        <a:effectLst/>
        <a:sp3d/>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editAs="oneCell">
    <xdr:from>
      <xdr:col>10</xdr:col>
      <xdr:colOff>137394</xdr:colOff>
      <xdr:row>11</xdr:row>
      <xdr:rowOff>315878</xdr:rowOff>
    </xdr:from>
    <xdr:to>
      <xdr:col>11</xdr:col>
      <xdr:colOff>907676</xdr:colOff>
      <xdr:row>18</xdr:row>
      <xdr:rowOff>294774</xdr:rowOff>
    </xdr:to>
    <xdr:pic>
      <xdr:nvPicPr>
        <xdr:cNvPr id="15" name="Imagen 14">
          <a:extLst>
            <a:ext uri="{FF2B5EF4-FFF2-40B4-BE49-F238E27FC236}">
              <a16:creationId xmlns:a16="http://schemas.microsoft.com/office/drawing/2014/main" id="{454CA2B6-03BB-4E9E-997F-8837C204EA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2710394" y="4125878"/>
          <a:ext cx="3257988" cy="3351867"/>
        </a:xfrm>
        <a:prstGeom prst="rect">
          <a:avLst/>
        </a:prstGeom>
      </xdr:spPr>
    </xdr:pic>
    <xdr:clientData/>
  </xdr:twoCellAnchor>
  <xdr:twoCellAnchor>
    <xdr:from>
      <xdr:col>4</xdr:col>
      <xdr:colOff>974911</xdr:colOff>
      <xdr:row>13</xdr:row>
      <xdr:rowOff>459441</xdr:rowOff>
    </xdr:from>
    <xdr:to>
      <xdr:col>5</xdr:col>
      <xdr:colOff>795618</xdr:colOff>
      <xdr:row>18</xdr:row>
      <xdr:rowOff>414617</xdr:rowOff>
    </xdr:to>
    <xdr:graphicFrame macro="">
      <xdr:nvGraphicFramePr>
        <xdr:cNvPr id="16" name="Gráfico 15">
          <a:extLst>
            <a:ext uri="{FF2B5EF4-FFF2-40B4-BE49-F238E27FC236}">
              <a16:creationId xmlns:a16="http://schemas.microsoft.com/office/drawing/2014/main" id="{3333287C-0C2B-471E-AF44-228438633B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14</xdr:col>
      <xdr:colOff>316006</xdr:colOff>
      <xdr:row>0</xdr:row>
      <xdr:rowOff>9525</xdr:rowOff>
    </xdr:from>
    <xdr:to>
      <xdr:col>14</xdr:col>
      <xdr:colOff>1516156</xdr:colOff>
      <xdr:row>4</xdr:row>
      <xdr:rowOff>156322</xdr:rowOff>
    </xdr:to>
    <xdr:pic>
      <xdr:nvPicPr>
        <xdr:cNvPr id="7" name="Imagen 6">
          <a:extLst>
            <a:ext uri="{FF2B5EF4-FFF2-40B4-BE49-F238E27FC236}">
              <a16:creationId xmlns:a16="http://schemas.microsoft.com/office/drawing/2014/main" id="{CE46F004-43C3-4ED9-912A-A06555A0D94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585081" y="9525"/>
          <a:ext cx="1200150" cy="1194547"/>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61911</xdr:rowOff>
    </xdr:from>
    <xdr:to>
      <xdr:col>9</xdr:col>
      <xdr:colOff>133350</xdr:colOff>
      <xdr:row>15</xdr:row>
      <xdr:rowOff>142874</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1"/>
  <sheetViews>
    <sheetView showGridLines="0" tabSelected="1" zoomScale="55" zoomScaleNormal="55" workbookViewId="0">
      <selection activeCell="P5" sqref="P5"/>
    </sheetView>
  </sheetViews>
  <sheetFormatPr baseColWidth="10" defaultColWidth="11.42578125"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27.140625" style="1" customWidth="1"/>
    <col min="16" max="18" width="11.42578125" style="1"/>
    <col min="19" max="19" width="13.140625" style="1" bestFit="1" customWidth="1"/>
    <col min="20" max="16384" width="11.42578125" style="1"/>
  </cols>
  <sheetData>
    <row r="2" spans="2:19" ht="26.25" x14ac:dyDescent="0.4">
      <c r="B2" s="127" t="s">
        <v>18</v>
      </c>
      <c r="C2" s="127"/>
      <c r="D2" s="127"/>
      <c r="E2" s="127"/>
      <c r="F2" s="127"/>
      <c r="G2" s="127"/>
      <c r="H2" s="127"/>
      <c r="I2" s="127"/>
      <c r="J2" s="127"/>
      <c r="K2" s="127"/>
      <c r="L2" s="127"/>
      <c r="M2" s="127"/>
      <c r="N2" s="127"/>
      <c r="O2" s="127"/>
    </row>
    <row r="3" spans="2:19" ht="18" x14ac:dyDescent="0.25">
      <c r="B3" s="128" t="s">
        <v>67</v>
      </c>
      <c r="C3" s="129"/>
      <c r="D3" s="129"/>
      <c r="E3" s="129"/>
      <c r="F3" s="129"/>
      <c r="G3" s="129"/>
      <c r="H3" s="129"/>
      <c r="I3" s="129"/>
      <c r="J3" s="129"/>
      <c r="K3" s="129"/>
      <c r="L3" s="129"/>
      <c r="M3" s="129"/>
      <c r="N3" s="129"/>
      <c r="O3" s="129"/>
    </row>
    <row r="4" spans="2:19" ht="23.25" x14ac:dyDescent="0.35">
      <c r="B4" s="130" t="s">
        <v>29</v>
      </c>
      <c r="C4" s="130"/>
      <c r="D4" s="130"/>
      <c r="E4" s="130"/>
      <c r="F4" s="130"/>
      <c r="G4" s="130"/>
      <c r="H4" s="130"/>
      <c r="I4" s="130"/>
      <c r="J4" s="130"/>
      <c r="K4" s="130"/>
      <c r="L4" s="130"/>
      <c r="M4" s="130"/>
      <c r="N4" s="130"/>
      <c r="O4" s="130"/>
    </row>
    <row r="5" spans="2:19" ht="12.75" customHeight="1" x14ac:dyDescent="0.25">
      <c r="B5" s="8"/>
      <c r="C5" s="2"/>
      <c r="D5" s="2"/>
      <c r="E5" s="2"/>
      <c r="F5" s="2"/>
      <c r="G5" s="2"/>
      <c r="H5" s="2"/>
      <c r="I5" s="2"/>
      <c r="J5" s="5"/>
      <c r="K5" s="5"/>
      <c r="L5" s="5"/>
      <c r="M5" s="5"/>
      <c r="N5" s="5"/>
      <c r="O5" s="9"/>
    </row>
    <row r="6" spans="2:19" ht="15.75" thickBot="1" x14ac:dyDescent="0.3">
      <c r="B6" s="2"/>
      <c r="C6" s="2"/>
      <c r="D6" s="2"/>
      <c r="E6" s="2"/>
      <c r="F6" s="2"/>
      <c r="G6" s="2"/>
      <c r="H6" s="2"/>
      <c r="I6" s="2"/>
      <c r="J6" s="5"/>
      <c r="K6" s="5"/>
      <c r="L6" s="5"/>
      <c r="M6" s="5"/>
      <c r="N6" s="5"/>
      <c r="O6" s="9" t="s">
        <v>7</v>
      </c>
    </row>
    <row r="7" spans="2:19" ht="37.5" customHeight="1" x14ac:dyDescent="0.25">
      <c r="B7" s="134" t="s">
        <v>1</v>
      </c>
      <c r="C7" s="135"/>
      <c r="D7" s="2"/>
      <c r="E7" s="134" t="s">
        <v>20</v>
      </c>
      <c r="F7" s="135"/>
      <c r="G7" s="2"/>
      <c r="H7" s="69" t="s">
        <v>16</v>
      </c>
      <c r="I7" s="135"/>
      <c r="K7" s="131" t="s">
        <v>17</v>
      </c>
      <c r="L7" s="132"/>
      <c r="N7" s="69" t="s">
        <v>2</v>
      </c>
      <c r="O7" s="133"/>
    </row>
    <row r="8" spans="2:19" ht="30" customHeight="1" x14ac:dyDescent="0.25">
      <c r="B8" s="75" t="s">
        <v>56</v>
      </c>
      <c r="C8" s="78" t="s">
        <v>57</v>
      </c>
      <c r="D8" s="2"/>
      <c r="E8" s="112" t="s">
        <v>11</v>
      </c>
      <c r="F8" s="109">
        <v>314422919</v>
      </c>
      <c r="G8" s="2"/>
      <c r="H8" s="6" t="s">
        <v>30</v>
      </c>
      <c r="I8" s="35">
        <v>48884249.530000001</v>
      </c>
      <c r="K8" s="6" t="s">
        <v>38</v>
      </c>
      <c r="L8" s="34">
        <v>277734483.31999999</v>
      </c>
      <c r="N8" s="121" t="s">
        <v>13</v>
      </c>
      <c r="O8" s="126">
        <v>71519684</v>
      </c>
      <c r="Q8" s="3"/>
      <c r="R8" s="10"/>
    </row>
    <row r="9" spans="2:19" ht="30" customHeight="1" x14ac:dyDescent="0.25">
      <c r="B9" s="76"/>
      <c r="C9" s="79"/>
      <c r="D9" s="2"/>
      <c r="E9" s="114"/>
      <c r="F9" s="111"/>
      <c r="G9" s="2"/>
      <c r="H9" s="6" t="s">
        <v>31</v>
      </c>
      <c r="I9" s="32">
        <v>6449542.3399999999</v>
      </c>
      <c r="K9" s="6" t="s">
        <v>39</v>
      </c>
      <c r="L9" s="34">
        <v>97571.32</v>
      </c>
      <c r="N9" s="121"/>
      <c r="O9" s="126"/>
    </row>
    <row r="10" spans="2:19" ht="30" customHeight="1" x14ac:dyDescent="0.25">
      <c r="B10" s="77"/>
      <c r="C10" s="80"/>
      <c r="D10" s="2"/>
      <c r="E10" s="112" t="s">
        <v>5</v>
      </c>
      <c r="F10" s="109">
        <v>278028173.41000003</v>
      </c>
      <c r="G10" s="2"/>
      <c r="H10" s="6" t="s">
        <v>32</v>
      </c>
      <c r="I10" s="32">
        <v>2955665.11</v>
      </c>
      <c r="K10" s="6" t="s">
        <v>40</v>
      </c>
      <c r="L10" s="34">
        <v>154907.76999999999</v>
      </c>
      <c r="N10" s="121" t="s">
        <v>14</v>
      </c>
      <c r="O10" s="126">
        <v>48752749.530000001</v>
      </c>
      <c r="R10" s="74"/>
      <c r="S10" s="103"/>
    </row>
    <row r="11" spans="2:19" ht="30" customHeight="1" x14ac:dyDescent="0.25">
      <c r="B11" s="75" t="s">
        <v>64</v>
      </c>
      <c r="C11" s="78" t="s">
        <v>65</v>
      </c>
      <c r="D11" s="2"/>
      <c r="E11" s="113"/>
      <c r="F11" s="110"/>
      <c r="G11" s="2"/>
      <c r="H11" s="16" t="s">
        <v>33</v>
      </c>
      <c r="I11" s="33">
        <v>1289292.05</v>
      </c>
      <c r="K11" s="6" t="s">
        <v>41</v>
      </c>
      <c r="L11" s="34">
        <v>41211</v>
      </c>
      <c r="N11" s="121"/>
      <c r="O11" s="126"/>
      <c r="R11" s="74"/>
      <c r="S11" s="103"/>
    </row>
    <row r="12" spans="2:19" ht="30" customHeight="1" x14ac:dyDescent="0.25">
      <c r="B12" s="76"/>
      <c r="C12" s="79"/>
      <c r="D12" s="2"/>
      <c r="E12" s="114"/>
      <c r="F12" s="111"/>
      <c r="G12" s="2"/>
      <c r="H12" s="27" t="s">
        <v>34</v>
      </c>
      <c r="I12" s="32">
        <v>215850615.80000001</v>
      </c>
      <c r="K12" s="43"/>
      <c r="L12" s="98"/>
      <c r="N12" s="121"/>
      <c r="O12" s="126"/>
      <c r="R12" s="74"/>
      <c r="S12" s="104"/>
    </row>
    <row r="13" spans="2:19" ht="28.5" customHeight="1" thickBot="1" x14ac:dyDescent="0.3">
      <c r="B13" s="77"/>
      <c r="C13" s="80"/>
      <c r="D13" s="2"/>
      <c r="E13" s="112" t="s">
        <v>12</v>
      </c>
      <c r="F13" s="119">
        <f>+F10/F8</f>
        <v>0.88424906903812572</v>
      </c>
      <c r="G13" s="2"/>
      <c r="H13" s="28" t="s">
        <v>62</v>
      </c>
      <c r="I13" s="29">
        <v>2598808.58</v>
      </c>
      <c r="K13" s="99"/>
      <c r="L13" s="100"/>
      <c r="N13" s="112" t="s">
        <v>15</v>
      </c>
      <c r="O13" s="123">
        <f>+O10/O8</f>
        <v>0.68166897283830286</v>
      </c>
    </row>
    <row r="14" spans="2:19" ht="39" customHeight="1" x14ac:dyDescent="0.25">
      <c r="B14" s="75" t="s">
        <v>58</v>
      </c>
      <c r="C14" s="78" t="s">
        <v>59</v>
      </c>
      <c r="D14" s="2"/>
      <c r="E14" s="114"/>
      <c r="F14" s="120"/>
      <c r="G14" s="2"/>
      <c r="H14" s="81" t="s">
        <v>22</v>
      </c>
      <c r="I14" s="82"/>
      <c r="K14" s="99"/>
      <c r="L14" s="100"/>
      <c r="N14" s="113"/>
      <c r="O14" s="124"/>
    </row>
    <row r="15" spans="2:19" ht="33" customHeight="1" x14ac:dyDescent="0.25">
      <c r="B15" s="76"/>
      <c r="C15" s="79"/>
      <c r="D15" s="2"/>
      <c r="E15" s="84"/>
      <c r="F15" s="85"/>
      <c r="G15" s="2"/>
      <c r="H15" s="121" t="s">
        <v>36</v>
      </c>
      <c r="I15" s="115">
        <v>2468104.0499999998</v>
      </c>
      <c r="K15" s="99"/>
      <c r="L15" s="100"/>
      <c r="M15"/>
      <c r="N15" s="114"/>
      <c r="O15" s="125"/>
    </row>
    <row r="16" spans="2:19" ht="38.25" customHeight="1" x14ac:dyDescent="0.25">
      <c r="B16" s="77"/>
      <c r="C16" s="80"/>
      <c r="D16" s="2"/>
      <c r="E16" s="86"/>
      <c r="F16" s="87"/>
      <c r="G16" s="2"/>
      <c r="H16" s="121"/>
      <c r="I16" s="122"/>
      <c r="K16" s="99"/>
      <c r="L16" s="100"/>
      <c r="N16" s="6" t="s">
        <v>28</v>
      </c>
      <c r="O16" s="14" t="s">
        <v>74</v>
      </c>
    </row>
    <row r="17" spans="2:15" ht="60" customHeight="1" x14ac:dyDescent="0.25">
      <c r="B17" s="75" t="s">
        <v>60</v>
      </c>
      <c r="C17" s="136" t="s">
        <v>61</v>
      </c>
      <c r="D17" s="2"/>
      <c r="E17" s="86"/>
      <c r="F17" s="87"/>
      <c r="G17" s="2"/>
      <c r="H17" s="6" t="s">
        <v>35</v>
      </c>
      <c r="I17" s="7">
        <v>272164539.63</v>
      </c>
      <c r="K17" s="99"/>
      <c r="L17" s="100"/>
      <c r="N17" s="6" t="s">
        <v>27</v>
      </c>
      <c r="O17" s="14" t="s">
        <v>63</v>
      </c>
    </row>
    <row r="18" spans="2:15" ht="37.5" customHeight="1" x14ac:dyDescent="0.25">
      <c r="B18" s="76"/>
      <c r="C18" s="137"/>
      <c r="D18" s="2"/>
      <c r="E18" s="86"/>
      <c r="F18" s="87"/>
      <c r="G18" s="2"/>
      <c r="H18" s="117" t="s">
        <v>37</v>
      </c>
      <c r="I18" s="115">
        <v>3395529.73</v>
      </c>
      <c r="K18" s="99"/>
      <c r="L18" s="100"/>
      <c r="N18" s="13" t="s">
        <v>24</v>
      </c>
      <c r="O18" s="14" t="s">
        <v>75</v>
      </c>
    </row>
    <row r="19" spans="2:15" ht="37.5" customHeight="1" thickBot="1" x14ac:dyDescent="0.3">
      <c r="B19" s="83"/>
      <c r="C19" s="138"/>
      <c r="D19" s="2"/>
      <c r="E19" s="88"/>
      <c r="F19" s="89"/>
      <c r="G19" s="2"/>
      <c r="H19" s="118"/>
      <c r="I19" s="116"/>
      <c r="K19" s="101"/>
      <c r="L19" s="102"/>
      <c r="N19" s="4" t="s">
        <v>23</v>
      </c>
      <c r="O19" s="15" t="s">
        <v>66</v>
      </c>
    </row>
    <row r="20" spans="2:15" ht="23.25" customHeight="1" thickBot="1" x14ac:dyDescent="0.3">
      <c r="B20" s="2"/>
      <c r="C20" s="2"/>
      <c r="D20" s="2"/>
      <c r="E20" s="2"/>
      <c r="F20" s="20"/>
      <c r="G20" s="2"/>
      <c r="H20" s="2"/>
      <c r="I20" s="2"/>
    </row>
    <row r="21" spans="2:15" ht="35.25" customHeight="1" thickBot="1" x14ac:dyDescent="0.3">
      <c r="B21" s="2"/>
      <c r="C21" s="2"/>
      <c r="D21" s="148" t="s">
        <v>4</v>
      </c>
      <c r="E21" s="141"/>
      <c r="F21" s="141" t="s">
        <v>3</v>
      </c>
      <c r="G21" s="141"/>
      <c r="H21" s="17" t="s">
        <v>5</v>
      </c>
      <c r="I21" s="18" t="s">
        <v>6</v>
      </c>
      <c r="K21" s="105" t="s">
        <v>68</v>
      </c>
      <c r="L21" s="106"/>
      <c r="M21" s="106"/>
      <c r="N21" s="107"/>
      <c r="O21" s="108"/>
    </row>
    <row r="22" spans="2:15" ht="51.75" customHeight="1" x14ac:dyDescent="0.25">
      <c r="B22" s="69" t="s">
        <v>21</v>
      </c>
      <c r="C22" s="21" t="s">
        <v>25</v>
      </c>
      <c r="D22" s="90" t="s">
        <v>48</v>
      </c>
      <c r="E22" s="91"/>
      <c r="F22" s="47">
        <v>41278661</v>
      </c>
      <c r="G22" s="47"/>
      <c r="H22" s="11">
        <v>25106565.379999999</v>
      </c>
      <c r="I22" s="19">
        <f>+H22/F22*100</f>
        <v>60.822140960434737</v>
      </c>
      <c r="K22" s="54" t="s">
        <v>72</v>
      </c>
      <c r="L22" s="55"/>
      <c r="M22" s="55"/>
      <c r="N22" s="55"/>
      <c r="O22" s="56"/>
    </row>
    <row r="23" spans="2:15" ht="90" customHeight="1" x14ac:dyDescent="0.25">
      <c r="B23" s="70"/>
      <c r="C23" s="22" t="s">
        <v>26</v>
      </c>
      <c r="D23" s="39" t="s">
        <v>49</v>
      </c>
      <c r="E23" s="40"/>
      <c r="F23" s="41">
        <v>6730564</v>
      </c>
      <c r="G23" s="42"/>
      <c r="H23" s="11">
        <v>3868729.62</v>
      </c>
      <c r="I23" s="19">
        <f t="shared" ref="I23" si="0">+H23/F23*100</f>
        <v>57.480021287963389</v>
      </c>
      <c r="K23" s="57"/>
      <c r="L23" s="58"/>
      <c r="M23" s="58"/>
      <c r="N23" s="58"/>
      <c r="O23" s="59"/>
    </row>
    <row r="24" spans="2:15" ht="57" customHeight="1" x14ac:dyDescent="0.25">
      <c r="B24" s="70"/>
      <c r="C24" s="146" t="s">
        <v>42</v>
      </c>
      <c r="D24" s="43" t="s">
        <v>50</v>
      </c>
      <c r="E24" s="44"/>
      <c r="F24" s="142">
        <v>235510267</v>
      </c>
      <c r="G24" s="143"/>
      <c r="H24" s="96">
        <v>226501806.46000001</v>
      </c>
      <c r="I24" s="52">
        <f>+H24/F24*100</f>
        <v>96.174918123633219</v>
      </c>
      <c r="K24" s="60"/>
      <c r="L24" s="61"/>
      <c r="M24" s="61"/>
      <c r="N24" s="61"/>
      <c r="O24" s="62"/>
    </row>
    <row r="25" spans="2:15" ht="57" customHeight="1" x14ac:dyDescent="0.25">
      <c r="B25" s="70"/>
      <c r="C25" s="147"/>
      <c r="D25" s="45"/>
      <c r="E25" s="46"/>
      <c r="F25" s="144"/>
      <c r="G25" s="145"/>
      <c r="H25" s="97"/>
      <c r="I25" s="53"/>
      <c r="K25" s="63" t="s">
        <v>73</v>
      </c>
      <c r="L25" s="64"/>
      <c r="M25" s="64"/>
      <c r="N25" s="64"/>
      <c r="O25" s="65"/>
    </row>
    <row r="26" spans="2:15" ht="59.25" customHeight="1" x14ac:dyDescent="0.25">
      <c r="B26" s="71"/>
      <c r="C26" s="22" t="s">
        <v>43</v>
      </c>
      <c r="D26" s="139" t="s">
        <v>51</v>
      </c>
      <c r="E26" s="140"/>
      <c r="F26" s="41">
        <v>12484877</v>
      </c>
      <c r="G26" s="42"/>
      <c r="H26" s="11">
        <v>6064217.1600000001</v>
      </c>
      <c r="I26" s="19">
        <f t="shared" ref="I26:I28" si="1">+H26/F26*100</f>
        <v>48.572502236105329</v>
      </c>
      <c r="K26" s="66"/>
      <c r="L26" s="67"/>
      <c r="M26" s="67"/>
      <c r="N26" s="67"/>
      <c r="O26" s="68"/>
    </row>
    <row r="27" spans="2:15" ht="193.5" customHeight="1" x14ac:dyDescent="0.25">
      <c r="B27" s="71"/>
      <c r="C27" s="22" t="s">
        <v>44</v>
      </c>
      <c r="D27" s="39" t="s">
        <v>52</v>
      </c>
      <c r="E27" s="40"/>
      <c r="F27" s="41">
        <v>4378462</v>
      </c>
      <c r="G27" s="42"/>
      <c r="H27" s="11">
        <v>2429091.5099999998</v>
      </c>
      <c r="I27" s="19">
        <f t="shared" si="1"/>
        <v>55.478190972081052</v>
      </c>
      <c r="K27" s="36" t="s">
        <v>71</v>
      </c>
      <c r="L27" s="37"/>
      <c r="M27" s="37"/>
      <c r="N27" s="37"/>
      <c r="O27" s="38"/>
    </row>
    <row r="28" spans="2:15" ht="57" customHeight="1" x14ac:dyDescent="0.25">
      <c r="B28" s="71"/>
      <c r="C28" s="22" t="s">
        <v>45</v>
      </c>
      <c r="D28" s="90" t="s">
        <v>53</v>
      </c>
      <c r="E28" s="91"/>
      <c r="F28" s="47">
        <v>5543404</v>
      </c>
      <c r="G28" s="47"/>
      <c r="H28" s="11">
        <v>2745753.43</v>
      </c>
      <c r="I28" s="19">
        <f t="shared" si="1"/>
        <v>49.531901878340463</v>
      </c>
      <c r="K28" s="36" t="s">
        <v>69</v>
      </c>
      <c r="L28" s="37"/>
      <c r="M28" s="37"/>
      <c r="N28" s="37"/>
      <c r="O28" s="38"/>
    </row>
    <row r="29" spans="2:15" ht="133.5" customHeight="1" x14ac:dyDescent="0.25">
      <c r="B29" s="72"/>
      <c r="C29" s="23" t="s">
        <v>46</v>
      </c>
      <c r="D29" s="39" t="s">
        <v>54</v>
      </c>
      <c r="E29" s="40"/>
      <c r="F29" s="41">
        <v>8162658</v>
      </c>
      <c r="G29" s="42"/>
      <c r="H29" s="31">
        <v>4387070.6399999997</v>
      </c>
      <c r="I29" s="26">
        <f>+H29/F29*100</f>
        <v>53.745613744934552</v>
      </c>
      <c r="K29" s="48" t="s">
        <v>70</v>
      </c>
      <c r="L29" s="37"/>
      <c r="M29" s="37"/>
      <c r="N29" s="37"/>
      <c r="O29" s="38"/>
    </row>
    <row r="30" spans="2:15" ht="133.5" customHeight="1" thickBot="1" x14ac:dyDescent="0.3">
      <c r="B30" s="73"/>
      <c r="C30" s="24" t="s">
        <v>47</v>
      </c>
      <c r="D30" s="92" t="s">
        <v>55</v>
      </c>
      <c r="E30" s="93"/>
      <c r="F30" s="94">
        <v>334026</v>
      </c>
      <c r="G30" s="95"/>
      <c r="H30" s="25">
        <v>253103.45</v>
      </c>
      <c r="I30" s="30">
        <f>+H30/F30*100</f>
        <v>75.773577505942654</v>
      </c>
      <c r="K30" s="49"/>
      <c r="L30" s="50"/>
      <c r="M30" s="50"/>
      <c r="N30" s="50"/>
      <c r="O30" s="51"/>
    </row>
    <row r="31" spans="2:15" x14ac:dyDescent="0.25">
      <c r="K31" s="12"/>
    </row>
  </sheetData>
  <mergeCells count="65">
    <mergeCell ref="C17:C19"/>
    <mergeCell ref="D27:E27"/>
    <mergeCell ref="D26:E26"/>
    <mergeCell ref="D22:E22"/>
    <mergeCell ref="F27:G27"/>
    <mergeCell ref="F26:G26"/>
    <mergeCell ref="F22:G22"/>
    <mergeCell ref="D23:E23"/>
    <mergeCell ref="F23:G23"/>
    <mergeCell ref="F21:G21"/>
    <mergeCell ref="F24:G25"/>
    <mergeCell ref="C24:C25"/>
    <mergeCell ref="D21:E21"/>
    <mergeCell ref="O8:O9"/>
    <mergeCell ref="B2:O2"/>
    <mergeCell ref="B3:O3"/>
    <mergeCell ref="B4:O4"/>
    <mergeCell ref="K7:L7"/>
    <mergeCell ref="N7:O7"/>
    <mergeCell ref="E7:F7"/>
    <mergeCell ref="B7:C7"/>
    <mergeCell ref="H7:I7"/>
    <mergeCell ref="N8:N9"/>
    <mergeCell ref="F8:F9"/>
    <mergeCell ref="E8:E9"/>
    <mergeCell ref="S10:S12"/>
    <mergeCell ref="K21:O21"/>
    <mergeCell ref="F10:F12"/>
    <mergeCell ref="E10:E12"/>
    <mergeCell ref="I18:I19"/>
    <mergeCell ref="H18:H19"/>
    <mergeCell ref="F13:F14"/>
    <mergeCell ref="E13:E14"/>
    <mergeCell ref="H15:H16"/>
    <mergeCell ref="I15:I16"/>
    <mergeCell ref="O13:O15"/>
    <mergeCell ref="N13:N15"/>
    <mergeCell ref="O10:O12"/>
    <mergeCell ref="N10:N12"/>
    <mergeCell ref="B22:B30"/>
    <mergeCell ref="R10:R12"/>
    <mergeCell ref="B8:B10"/>
    <mergeCell ref="C8:C10"/>
    <mergeCell ref="B14:B16"/>
    <mergeCell ref="C14:C16"/>
    <mergeCell ref="C11:C13"/>
    <mergeCell ref="B11:B13"/>
    <mergeCell ref="H14:I14"/>
    <mergeCell ref="B17:B19"/>
    <mergeCell ref="E15:F19"/>
    <mergeCell ref="D28:E28"/>
    <mergeCell ref="D30:E30"/>
    <mergeCell ref="F30:G30"/>
    <mergeCell ref="H24:H25"/>
    <mergeCell ref="K12:L19"/>
    <mergeCell ref="K27:O27"/>
    <mergeCell ref="D29:E29"/>
    <mergeCell ref="F29:G29"/>
    <mergeCell ref="D24:E25"/>
    <mergeCell ref="F28:G28"/>
    <mergeCell ref="K28:O28"/>
    <mergeCell ref="K29:O30"/>
    <mergeCell ref="I24:I25"/>
    <mergeCell ref="K22:O24"/>
    <mergeCell ref="K25:O26"/>
  </mergeCells>
  <printOptions horizontalCentered="1" verticalCentered="1"/>
  <pageMargins left="0.15748031496062992" right="0.15748031496062992" top="0.39370078740157483" bottom="0.3937007874015748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E6" sqref="E6"/>
    </sheetView>
  </sheetViews>
  <sheetFormatPr baseColWidth="10" defaultRowHeight="15" x14ac:dyDescent="0.25"/>
  <cols>
    <col min="1" max="1" width="12.85546875" customWidth="1"/>
    <col min="2" max="2" width="16.28515625" customWidth="1"/>
  </cols>
  <sheetData>
    <row r="1" spans="1:2" ht="25.5" x14ac:dyDescent="0.25">
      <c r="A1" s="6" t="s">
        <v>8</v>
      </c>
      <c r="B1" s="7">
        <v>20575616.25</v>
      </c>
    </row>
    <row r="2" spans="1:2" ht="38.25" x14ac:dyDescent="0.25">
      <c r="A2" s="6" t="s">
        <v>19</v>
      </c>
      <c r="B2" s="7">
        <v>694873.59999999998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D21" sqref="D21"/>
    </sheetView>
  </sheetViews>
  <sheetFormatPr baseColWidth="10" defaultRowHeight="15" x14ac:dyDescent="0.25"/>
  <cols>
    <col min="1" max="1" width="34.42578125" bestFit="1" customWidth="1"/>
    <col min="2" max="2" width="15.140625" bestFit="1" customWidth="1"/>
  </cols>
  <sheetData>
    <row r="2" spans="1:2" x14ac:dyDescent="0.25">
      <c r="A2" s="112" t="s">
        <v>0</v>
      </c>
      <c r="B2" s="109">
        <v>317687000</v>
      </c>
    </row>
    <row r="3" spans="1:2" x14ac:dyDescent="0.25">
      <c r="A3" s="114"/>
      <c r="B3" s="111"/>
    </row>
    <row r="4" spans="1:2" x14ac:dyDescent="0.25">
      <c r="A4" s="112" t="s">
        <v>9</v>
      </c>
      <c r="B4" s="149">
        <v>92009887.060000002</v>
      </c>
    </row>
    <row r="5" spans="1:2" x14ac:dyDescent="0.25">
      <c r="A5" s="114"/>
      <c r="B5" s="150"/>
    </row>
    <row r="6" spans="1:2" x14ac:dyDescent="0.25">
      <c r="A6" s="112" t="s">
        <v>10</v>
      </c>
      <c r="B6" s="151">
        <f>+B4/B2</f>
        <v>0.28962433798046505</v>
      </c>
    </row>
    <row r="7" spans="1:2" x14ac:dyDescent="0.25">
      <c r="A7" s="114"/>
      <c r="B7" s="152"/>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B19548-EF62-4441-AC26-B10FF5F55CB8}">
  <ds:schemaRefs>
    <ds:schemaRef ds:uri="2de3127d-b50e-4c29-b846-9213acea4d89"/>
    <ds:schemaRef ds:uri="http://www.w3.org/XML/1998/namespace"/>
    <ds:schemaRef ds:uri="http://purl.org/dc/terms/"/>
    <ds:schemaRef ds:uri="http://schemas.microsoft.com/office/2006/metadata/properties"/>
    <ds:schemaRef ds:uri="http://schemas.microsoft.com/office/2006/documentManagement/types"/>
    <ds:schemaRef ds:uri="http://purl.org/dc/dcmitype/"/>
    <ds:schemaRef ds:uri="efcf9931-6988-4c26-989d-90fd7d9d6177"/>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Carlos Manoel Álvarez Morales</cp:lastModifiedBy>
  <cp:lastPrinted>2023-10-11T18:14:24Z</cp:lastPrinted>
  <dcterms:created xsi:type="dcterms:W3CDTF">2023-02-11T22:01:01Z</dcterms:created>
  <dcterms:modified xsi:type="dcterms:W3CDTF">2023-10-11T18:15:02Z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