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resupuestos03\Desktop\TABLERO RENDICIÓN CUENTAS\"/>
    </mc:Choice>
  </mc:AlternateContent>
  <xr:revisionPtr revIDLastSave="0" documentId="13_ncr:1_{8250222A-3373-4B69-912A-94A960D62137}"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I22" i="1"/>
  <c r="I29" i="1"/>
  <c r="I28" i="1"/>
  <c r="I27" i="1"/>
  <c r="I26" i="1"/>
  <c r="I24" i="1"/>
  <c r="I23" i="1"/>
  <c r="O13" i="1"/>
  <c r="B6" i="2" l="1"/>
  <c r="F13" i="1" l="1"/>
</calcChain>
</file>

<file path=xl/sharedStrings.xml><?xml version="1.0" encoding="utf-8"?>
<sst xmlns="http://schemas.openxmlformats.org/spreadsheetml/2006/main" count="77" uniqueCount="76">
  <si>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</si>
  <si>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</si>
  <si>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</si>
  <si>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</si>
  <si>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</si>
  <si>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</si>
  <si>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</si>
  <si>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</si>
  <si>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</si>
  <si>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</si>
  <si>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</si>
  <si>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</si>
  <si>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</si>
  <si>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</si>
  <si>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</si>
  <si>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</si>
  <si>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</si>
  <si>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</si>
  <si>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</si>
  <si>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</si>
  <si>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</si>
  <si>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</si>
  <si>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</si>
  <si>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</si>
  <si>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</si>
  <si>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</si>
  <si>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</si>
  <si>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</si>
  <si>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</si>
  <si>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</si>
  <si>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</si>
  <si>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</si>
  <si>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</si>
  <si>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</si>
  <si>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</si>
  <si>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</si>
  <si>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</si>
  <si>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</si>
  <si>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</si>
  <si>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</si>
  <si>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</si>
  <si>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</si>
  <si>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</si>
  <si>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</si>
  <si>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</si>
  <si>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</si>
  <si>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</si>
  <si>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</si>
  <si>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</si>
  <si>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</si>
  <si>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</si>
  <si>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</si>
  <si>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</si>
  <si>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</si>
  <si>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</si>
  <si>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</si>
  <si>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</si>
  <si>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Manuel Eduardo Arita</t>
  </si>
  <si>
    <t>Viceministro de Energía y Minas encargado del área de minería e hidrocarburos</t>
  </si>
  <si>
    <t>Luis Aroldo Ayala Vargas</t>
  </si>
  <si>
    <t>Viceministro de Desarrollo Sostenible</t>
  </si>
  <si>
    <t>Oscar Rafael Pérez Ramírez</t>
  </si>
  <si>
    <t>Grupo (900): ASIGNACIONES GLOBALES</t>
  </si>
  <si>
    <t>000 personas
004 personas
000 personas</t>
  </si>
  <si>
    <t>Viceministro de Energía y Minas encargado del Área Energética</t>
  </si>
  <si>
    <t>Edward Enrique Fuentes López</t>
  </si>
  <si>
    <t>002 personas</t>
  </si>
  <si>
    <t>228 personas</t>
  </si>
  <si>
    <t>292 personas</t>
  </si>
  <si>
    <t>ACTUALIZADO AL 31 DE OCTUBRE DEL 2023</t>
  </si>
  <si>
    <t>PRINCIPALES AVANCES O LOGROS
AL 31 DE OCTUBRE DE 2023</t>
  </si>
  <si>
    <r>
      <rPr>
        <b/>
        <sz val="8.5"/>
        <color theme="1"/>
        <rFont val="Arial"/>
        <family val="2"/>
      </rPr>
      <t>PROGRAMA 11: Fomento y Control en la exploración, explotación y comercialización de hidrocarburos</t>
    </r>
    <r>
      <rPr>
        <sz val="8.5"/>
        <color theme="1"/>
        <rFont val="Arial"/>
        <family val="2"/>
      </rPr>
      <t xml:space="preserve">
Se continuó con las siguientes gestiones:
•Supervisión permanente en cuatro campos productores activos para fiscalizar la producción de hidrocarburos.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•Disponibilidad del laboratorio Petrográfico de la Dirección General de Hidrocarburos, para el análisis de secciones delgadas de muestras de rocas de pozos petroleros, el cual también se encuentra abierto para consulta de instituciones como INSIVUMEH, CONRED, USAC-CUNOR y otros.  
•Actividades de verificación de la calidad de los combustibles a través del laboratorio móvil, sumando desde su inicio 59 estaciones de servicio y 183 muestras de combustibles analizadas. 
Beneficiarios: De las gestiones descritas, se beneficia a toda la población del país.</t>
    </r>
  </si>
  <si>
    <r>
      <rPr>
        <b/>
        <sz val="8.5"/>
        <color theme="1"/>
        <rFont val="Arial"/>
        <family val="2"/>
      </rPr>
      <t xml:space="preserve">PROGRAMA 12: Fomento a la Actividad Minera </t>
    </r>
    <r>
      <rPr>
        <sz val="8.5"/>
        <color theme="1"/>
        <rFont val="Arial"/>
        <family val="2"/>
      </rPr>
      <t xml:space="preserve">
•Otorgamiento de 6 nuevas licencias de explotación minera, siendo un total de 17 licencias otorgadas durante el 2023.
Se detalla ubicación y tipo de mineral o material de construcción autorizado en las nuevas licencias: 
-Palencia, Guatemala (ceniza volcánica y rocas pomaceas).
-Guastatoya, El Progreso (caliza y caliza dolomita).
-Olintepeque, Quetzaltenango (arena de río).
-Morales, Izabal (arena y grava).
-Sanarate, El Progeso (ceniza volcánica, toba, pomez, basalto caolin, arcillas, bentonitas, conglomerados y rioliticas).
-Santa Crúz Muluá y San Sebastián, Retalhuleu (arena grava y cantos rodados).
•Ingreso acumulado a las arcas del Estado de Q14,124,251.90 en concepto de regalías de la Industria de Minera.
Beneficiarios: Toda la población del país.</t>
    </r>
  </si>
  <si>
    <r>
      <rPr>
        <b/>
        <sz val="8.5"/>
        <color theme="1"/>
        <rFont val="Arial"/>
        <family val="2"/>
      </rPr>
      <t>PROGRAMA 13: Seguridad Radiológica</t>
    </r>
    <r>
      <rPr>
        <sz val="8.5"/>
        <color theme="1"/>
        <rFont val="Arial"/>
        <family val="2"/>
      </rPr>
      <t xml:space="preserve">
•95 inspecciones radiológicas con su respectivo dictamen en distintos departamentos del país.
Beneficiarios: guatemaltecos directa e indirectamente protegidos contra cualquier sobreexposición a radiación ionizante.
•1,082 dictámenes con su respectivo licenciamiento, desagregados de la siguiente manera:
-192 dictámenes con su respectivo licenciamiento a personas individuales o jurídicas que utilizan equipos generadores, fuentes o actividades relacionadas con radiación ionizante y no ionizante.
-733 dictámenes con su respectivo licenciamiento a operadores individuales que utilizan equipos generadores, fuentes o actividades relacionadas con radiación, verificación o seguimiento.
-62 dictámenes con su respectivo licenciamiento a las actividades de comercialización, transporte o afines, relacionadas con equipos generadores, fuente de radiación, verificación o seguimiento.
-95 dictámenes de Inspecciones previo a licenciamiento a entidades públicas, personas individuales o Jurídicas que utilizan fuentes, equipos generadores, o que desarrollan actividades relacionadas con radiación.
Beneficiarios: 2,603,474 personas en los departamentos de Quetzaltenango, Chimaltenango, Huehuetenango, Santa Rosa, Sacatepéquez, Escuintla, Izabal, Petén, Jutiapa, Chiquimula, Zacapa, Baja Verapaz, Alta Verapaz y Guatemala.
•11 conferencias impartidas.
Beneficiarios: 92 personas, de las cuales el 53% son mujeres y 47% hombres.</t>
    </r>
  </si>
  <si>
    <r>
      <rPr>
        <b/>
        <sz val="8.5"/>
        <color theme="1"/>
        <rFont val="Arial"/>
        <family val="2"/>
      </rPr>
      <t>PROGRAMA 14: Servicios Técnicos de Laboratorio</t>
    </r>
    <r>
      <rPr>
        <sz val="8.5"/>
        <color theme="1"/>
        <rFont val="Arial"/>
        <family val="2"/>
      </rPr>
      <t xml:space="preserve">
•31,479 análisis de laboratorio (minerales, hidrocarburos y aplicaciones nucleares).
Beneficiarios: A) Empresas exportadoras; B) Empresas industriales; C) Investigadores; y D) Población en general. </t>
    </r>
  </si>
  <si>
    <r>
      <t>PROGRAMA 15: Fomento de las actividades de generación, transmisión y distribución de energía eléctrica</t>
    </r>
    <r>
      <rPr>
        <sz val="8.5"/>
        <rFont val="Arial"/>
        <family val="2"/>
      </rPr>
      <t xml:space="preserve">
•354 comunidades visitadas en las cuales se realizaron Informes de Evaluación Socioeconómica en 29,083 hogares donde más de 138,000 personas serán beneficiadas cuando se completen los proyectos de electrificación rural por el INDE. Se notificaron 135 resoluciones de Informes de Evaluación Socioeconómica.
Beneficiarios: Población de los departamentos de Alta Verapaz, Izabal, Petén, Baja Verapaz, Chiquimula, Huehuetenango, Santa Rosa, San Marcos, Zacapa, Sololá, Jalapa y Retalhuleu. 
•30 informes que permitieron la identificación de 1,219 hogares sin cobertura eléctrica. 
Beneficiarios: Población de los Departamentos de Chiquimula, San Marcos, Huehuetenango, Zacapa, Jalapa, Jutiapa, Santa Rosa y Quetzaltenango.
•46 informes de verificación de cumplimiento de contratos suscritos entre el MEM y Agentes Generadores y Adjudicatarios.
•117 registros de Agentes y Grandes Usuarios del Mercado Mayorista.
•25 eventos que coadyuvaron a la promoción y divulgación de los beneficios de del desarrollo del Sistema Energético Nacional.
Beneficiarios: Toda la población del país.
Se continuó con las siguientes gestiones:
•2 informes para fomentar la promoción y divulgación de los resultados de la medición de generación de energía eléctrica.
•2 avales del Ente Rector para proyectos de Inversión Pública.
•2 informes del monitoreo, evaluación y seguimiento de la expansión del Sistema Eléctrico Nacional.
Beneficiarios: Toda la población del país.
•3 dictámenes sobre la calificación de proyectos de energías renovables para la aplicación de incentivos.
Beneficiarios: Población de los departamentos de Escuintla y Jutiapa.
•6 mapas generados a nivel departamental con información digital y georeferenciada, relacionados con el recurso eólico.
Beneficiarios: Población de los departamentos de Zacapa, Chiquimula, Izabal, Guatemala, Jalapa y Jutiapa.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</si>
</sst>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52">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35" xfId="0" applyFont="1" applyBorder="1" applyAlignment="1">
      <alignment horizontal="left" vertical="center" wrapText="1"/>
    </xf>
    <xf numFmtId="166" fontId="2" fillId="3" borderId="34"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7" fontId="2" fillId="4" borderId="37" xfId="1" applyNumberFormat="1" applyFont="1" applyFill="1" applyBorder="1" applyAlignment="1">
      <alignment horizontal="center" vertical="center"/>
    </xf>
    <xf numFmtId="8" fontId="2" fillId="3" borderId="6" xfId="0"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7" xfId="1" applyNumberFormat="1" applyFont="1" applyBorder="1" applyAlignment="1">
      <alignment horizontal="center" vertical="center"/>
    </xf>
    <xf numFmtId="0" fontId="2" fillId="0" borderId="2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7" fontId="2" fillId="0" borderId="1" xfId="1" applyNumberFormat="1" applyFont="1" applyBorder="1" applyAlignment="1">
      <alignment horizontal="center" vertical="center"/>
    </xf>
    <xf numFmtId="0" fontId="15" fillId="0" borderId="28" xfId="0" applyFont="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12" fillId="0" borderId="12" xfId="0" applyFont="1" applyBorder="1" applyAlignment="1">
      <alignment horizontal="left" vertical="center" wrapText="1"/>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12" fillId="0" borderId="20" xfId="0" applyFont="1" applyBorder="1" applyAlignment="1">
      <alignment horizontal="left" vertical="center" wrapText="1"/>
    </xf>
    <xf numFmtId="0" fontId="12" fillId="0" borderId="50" xfId="0" applyFont="1" applyBorder="1" applyAlignment="1">
      <alignment horizontal="left" vertical="center" wrapText="1"/>
    </xf>
    <xf numFmtId="0" fontId="12" fillId="0" borderId="21"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5"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7" fontId="2" fillId="0" borderId="41" xfId="1" applyNumberFormat="1" applyFont="1" applyBorder="1" applyAlignment="1">
      <alignment horizontal="center" vertical="center"/>
    </xf>
    <xf numFmtId="7" fontId="2" fillId="0" borderId="40" xfId="1" applyNumberFormat="1" applyFont="1" applyBorder="1" applyAlignment="1">
      <alignment horizontal="center" vertical="center"/>
    </xf>
    <xf numFmtId="7" fontId="2" fillId="4" borderId="37" xfId="1" applyNumberFormat="1" applyFont="1" applyFill="1" applyBorder="1" applyAlignment="1">
      <alignment horizontal="center" vertical="center"/>
    </xf>
    <xf numFmtId="7" fontId="2" fillId="4" borderId="44" xfId="1"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66" fontId="2" fillId="3" borderId="16" xfId="0" applyNumberFormat="1" applyFont="1" applyFill="1" applyBorder="1" applyAlignment="1">
      <alignment horizontal="center" vertical="center"/>
    </xf>
    <xf numFmtId="166" fontId="2" fillId="3" borderId="23"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10" fontId="2" fillId="3" borderId="30"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3"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3" fillId="4" borderId="13" xfId="0" applyFont="1" applyFill="1" applyBorder="1" applyAlignment="1">
      <alignment horizontal="center" vertical="center"/>
    </xf>
    <xf numFmtId="7" fontId="2" fillId="0" borderId="36" xfId="1" applyNumberFormat="1" applyFont="1" applyBorder="1" applyAlignment="1">
      <alignment horizontal="center" vertical="center"/>
    </xf>
    <xf numFmtId="7" fontId="2" fillId="0" borderId="38" xfId="1" applyNumberFormat="1" applyFont="1" applyBorder="1" applyAlignment="1">
      <alignment horizontal="center" vertical="center"/>
    </xf>
    <xf numFmtId="7" fontId="2" fillId="0" borderId="43" xfId="1" applyNumberFormat="1" applyFont="1" applyBorder="1" applyAlignment="1">
      <alignment horizontal="center" vertical="center"/>
    </xf>
    <xf numFmtId="7" fontId="2" fillId="0" borderId="42" xfId="1" applyNumberFormat="1"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4" borderId="3" xfId="0" applyFont="1" applyFill="1" applyBorder="1" applyAlignment="1">
      <alignment horizontal="center" vertical="center"/>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Lbl>
              <c:idx val="0"/>
              <c:layout>
                <c:manualLayout>
                  <c:x val="-0.11745704863656721"/>
                  <c:y val="0.38631010421297479"/>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39473874972198653"/>
                      <c:h val="0.10693516919769354"/>
                    </c:manualLayout>
                  </c15:layout>
                </c:ext>
                <c:ext xmlns:c16="http://schemas.microsoft.com/office/drawing/2014/chart" uri="{C3380CC4-5D6E-409C-BE32-E72D297353CC}">
                  <c16:uniqueId val="{00000002-3582-403D-9FBD-6373B6A6FF21}"/>
                </c:ext>
              </c:extLst>
            </c:dLbl>
            <c:dLbl>
              <c:idx val="2"/>
              <c:layout>
                <c:manualLayout>
                  <c:x val="0.21969241414532484"/>
                  <c:y val="-0.39069877300663725"/>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2992138740386226"/>
                      <c:h val="0.11704003713646423"/>
                    </c:manualLayout>
                  </c15:layout>
                </c:ext>
                <c:ext xmlns:c16="http://schemas.microsoft.com/office/drawing/2014/chart" uri="{C3380CC4-5D6E-409C-BE32-E72D297353CC}">
                  <c16:uniqueId val="{00000003-3582-403D-9FBD-6373B6A6FF21}"/>
                </c:ext>
              </c:extLst>
            </c:dLbl>
            <c:spPr>
              <a:solidFill>
                <a:schemeClr val="accent1">
                  <a:lumMod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G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Tablero!$F$8:$F$12</c:f>
              <c:numCache>
                <c:formatCode>"Q"#,##0.00</c:formatCode>
                <c:ptCount val="5"/>
                <c:pt idx="0">
                  <c:v>314422919</c:v>
                </c:pt>
                <c:pt idx="2">
                  <c:v>287152759.74000001</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editAs="oneCell">
    <xdr:from>
      <xdr:col>10</xdr:col>
      <xdr:colOff>137394</xdr:colOff>
      <xdr:row>11</xdr:row>
      <xdr:rowOff>315878</xdr:rowOff>
    </xdr:from>
    <xdr:to>
      <xdr:col>11</xdr:col>
      <xdr:colOff>907676</xdr:colOff>
      <xdr:row>18</xdr:row>
      <xdr:rowOff>294774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56031</xdr:colOff>
      <xdr:row>14</xdr:row>
      <xdr:rowOff>112059</xdr:rowOff>
    </xdr:from>
    <xdr:to>
      <xdr:col>6</xdr:col>
      <xdr:colOff>0</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125506</xdr:colOff>
      <xdr:row>0</xdr:row>
      <xdr:rowOff>1</xdr:rowOff>
    </xdr:from>
    <xdr:to>
      <xdr:col>14</xdr:col>
      <xdr:colOff>1326014</xdr:colOff>
      <xdr:row>4</xdr:row>
      <xdr:rowOff>152401</xdr:rowOff>
    </xdr:to>
    <xdr:pic>
      <xdr:nvPicPr>
        <xdr:cNvPr id="18" name="Imagen 17">
          <a:extLst>
            <a:ext uri="{FF2B5EF4-FFF2-40B4-BE49-F238E27FC236}">
              <a16:creationId xmlns:a16="http://schemas.microsoft.com/office/drawing/2014/main" id="{E5B1AB25-832E-4DCB-A799-CC85B4F0E4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394581" y="1"/>
          <a:ext cx="1200508" cy="1200150"/>
        </a:xfrm>
        <a:prstGeom prst="rect">
          <a:avLst/>
        </a:prstGeom>
        <a:ln>
          <a:noFill/>
        </a:ln>
      </xdr:spPr>
    </xdr:pic>
    <xdr:clientData/>
  </xdr:twoCellAnchor>
  <xdr:twoCellAnchor>
    <xdr:from>
      <xdr:col>4</xdr:col>
      <xdr:colOff>1378325</xdr:colOff>
      <xdr:row>15</xdr:row>
      <xdr:rowOff>100853</xdr:rowOff>
    </xdr:from>
    <xdr:to>
      <xdr:col>4</xdr:col>
      <xdr:colOff>2073089</xdr:colOff>
      <xdr:row>15</xdr:row>
      <xdr:rowOff>392206</xdr:rowOff>
    </xdr:to>
    <xdr:sp macro="" textlink="">
      <xdr:nvSpPr>
        <xdr:cNvPr id="3" name="CuadroTexto 2">
          <a:extLst>
            <a:ext uri="{FF2B5EF4-FFF2-40B4-BE49-F238E27FC236}">
              <a16:creationId xmlns:a16="http://schemas.microsoft.com/office/drawing/2014/main" id="{FBE48677-DC61-4F4C-AC1C-71FDCE8E7D7D}"/>
            </a:ext>
          </a:extLst>
        </xdr:cNvPr>
        <xdr:cNvSpPr txBox="1"/>
      </xdr:nvSpPr>
      <xdr:spPr>
        <a:xfrm>
          <a:off x="6129619" y="5154706"/>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t>91.33%</a:t>
          </a:r>
        </a:p>
      </xdr:txBody>
    </xdr:sp>
    <xdr:clientData/>
  </xdr:twoCellAnchor>
  <xdr:twoCellAnchor>
    <xdr:from>
      <xdr:col>4</xdr:col>
      <xdr:colOff>1938617</xdr:colOff>
      <xdr:row>17</xdr:row>
      <xdr:rowOff>100852</xdr:rowOff>
    </xdr:from>
    <xdr:to>
      <xdr:col>5</xdr:col>
      <xdr:colOff>380999</xdr:colOff>
      <xdr:row>17</xdr:row>
      <xdr:rowOff>392205</xdr:rowOff>
    </xdr:to>
    <xdr:sp macro="" textlink="">
      <xdr:nvSpPr>
        <xdr:cNvPr id="8" name="CuadroTexto 7">
          <a:extLst>
            <a:ext uri="{FF2B5EF4-FFF2-40B4-BE49-F238E27FC236}">
              <a16:creationId xmlns:a16="http://schemas.microsoft.com/office/drawing/2014/main" id="{940CA1DF-1A28-432B-B83A-8DF547AAB068}"/>
            </a:ext>
          </a:extLst>
        </xdr:cNvPr>
        <xdr:cNvSpPr txBox="1"/>
      </xdr:nvSpPr>
      <xdr:spPr>
        <a:xfrm>
          <a:off x="6689911" y="6398558"/>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solidFill>
                <a:schemeClr val="bg1"/>
              </a:solidFill>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1"/>
  <sheetViews>
    <sheetView showGridLines="0" tabSelected="1" topLeftCell="B7" zoomScale="85" zoomScaleNormal="85" workbookViewId="0">
      <selection activeCell="P19" sqref="P19"/>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126" t="s">
        <v>18</v>
      </c>
      <c r="C2" s="126"/>
      <c r="D2" s="126"/>
      <c r="E2" s="126"/>
      <c r="F2" s="126"/>
      <c r="G2" s="126"/>
      <c r="H2" s="126"/>
      <c r="I2" s="126"/>
      <c r="J2" s="126"/>
      <c r="K2" s="126"/>
      <c r="L2" s="126"/>
      <c r="M2" s="126"/>
      <c r="N2" s="126"/>
      <c r="O2" s="126"/>
    </row>
    <row r="3" spans="2:19" ht="18" x14ac:dyDescent="0.25">
      <c r="B3" s="127" t="s">
        <v>69</v>
      </c>
      <c r="C3" s="128"/>
      <c r="D3" s="128"/>
      <c r="E3" s="128"/>
      <c r="F3" s="128"/>
      <c r="G3" s="128"/>
      <c r="H3" s="128"/>
      <c r="I3" s="128"/>
      <c r="J3" s="128"/>
      <c r="K3" s="128"/>
      <c r="L3" s="128"/>
      <c r="M3" s="128"/>
      <c r="N3" s="128"/>
      <c r="O3" s="128"/>
    </row>
    <row r="4" spans="2:19" ht="23.25" x14ac:dyDescent="0.35">
      <c r="B4" s="129" t="s">
        <v>29</v>
      </c>
      <c r="C4" s="129"/>
      <c r="D4" s="129"/>
      <c r="E4" s="129"/>
      <c r="F4" s="129"/>
      <c r="G4" s="129"/>
      <c r="H4" s="129"/>
      <c r="I4" s="129"/>
      <c r="J4" s="129"/>
      <c r="K4" s="129"/>
      <c r="L4" s="129"/>
      <c r="M4" s="129"/>
      <c r="N4" s="129"/>
      <c r="O4" s="129"/>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133" t="s">
        <v>1</v>
      </c>
      <c r="C7" s="134"/>
      <c r="D7" s="2"/>
      <c r="E7" s="133" t="s">
        <v>20</v>
      </c>
      <c r="F7" s="134"/>
      <c r="G7" s="2"/>
      <c r="H7" s="68" t="s">
        <v>16</v>
      </c>
      <c r="I7" s="134"/>
      <c r="K7" s="130" t="s">
        <v>17</v>
      </c>
      <c r="L7" s="131"/>
      <c r="N7" s="68" t="s">
        <v>2</v>
      </c>
      <c r="O7" s="132"/>
    </row>
    <row r="8" spans="2:19" ht="30" customHeight="1" x14ac:dyDescent="0.25">
      <c r="B8" s="74" t="s">
        <v>56</v>
      </c>
      <c r="C8" s="77" t="s">
        <v>57</v>
      </c>
      <c r="D8" s="2"/>
      <c r="E8" s="111" t="s">
        <v>11</v>
      </c>
      <c r="F8" s="108">
        <v>314422919</v>
      </c>
      <c r="G8" s="2"/>
      <c r="H8" s="6" t="s">
        <v>30</v>
      </c>
      <c r="I8" s="34">
        <v>55873968.25</v>
      </c>
      <c r="K8" s="6" t="s">
        <v>38</v>
      </c>
      <c r="L8" s="32">
        <v>215845711.80000001</v>
      </c>
      <c r="N8" s="120" t="s">
        <v>13</v>
      </c>
      <c r="O8" s="125">
        <v>71519684</v>
      </c>
      <c r="Q8" s="3"/>
      <c r="R8" s="10"/>
    </row>
    <row r="9" spans="2:19" ht="30" customHeight="1" x14ac:dyDescent="0.25">
      <c r="B9" s="75"/>
      <c r="C9" s="78"/>
      <c r="D9" s="2"/>
      <c r="E9" s="113"/>
      <c r="F9" s="110"/>
      <c r="G9" s="2"/>
      <c r="H9" s="6" t="s">
        <v>31</v>
      </c>
      <c r="I9" s="34">
        <v>7184642.1900000004</v>
      </c>
      <c r="K9" s="6" t="s">
        <v>39</v>
      </c>
      <c r="L9" s="32">
        <v>100391.32</v>
      </c>
      <c r="N9" s="120"/>
      <c r="O9" s="125"/>
    </row>
    <row r="10" spans="2:19" ht="30" customHeight="1" x14ac:dyDescent="0.25">
      <c r="B10" s="76"/>
      <c r="C10" s="79"/>
      <c r="D10" s="2"/>
      <c r="E10" s="111" t="s">
        <v>5</v>
      </c>
      <c r="F10" s="108">
        <v>287152759.74000001</v>
      </c>
      <c r="G10" s="2"/>
      <c r="H10" s="6" t="s">
        <v>32</v>
      </c>
      <c r="I10" s="34">
        <v>3103681.87</v>
      </c>
      <c r="K10" s="6" t="s">
        <v>40</v>
      </c>
      <c r="L10" s="32">
        <v>166635.76999999999</v>
      </c>
      <c r="N10" s="120" t="s">
        <v>14</v>
      </c>
      <c r="O10" s="125">
        <v>55719068.25</v>
      </c>
      <c r="R10" s="73"/>
      <c r="S10" s="102"/>
    </row>
    <row r="11" spans="2:19" ht="30" customHeight="1" x14ac:dyDescent="0.25">
      <c r="B11" s="74" t="s">
        <v>64</v>
      </c>
      <c r="C11" s="77" t="s">
        <v>65</v>
      </c>
      <c r="D11" s="2"/>
      <c r="E11" s="112"/>
      <c r="F11" s="109"/>
      <c r="G11" s="2"/>
      <c r="H11" s="16" t="s">
        <v>33</v>
      </c>
      <c r="I11" s="33">
        <v>2545947.0499999998</v>
      </c>
      <c r="K11" s="6" t="s">
        <v>41</v>
      </c>
      <c r="L11" s="32">
        <v>41741</v>
      </c>
      <c r="N11" s="120"/>
      <c r="O11" s="125"/>
      <c r="R11" s="73"/>
      <c r="S11" s="102"/>
    </row>
    <row r="12" spans="2:19" ht="30" customHeight="1" x14ac:dyDescent="0.25">
      <c r="B12" s="75"/>
      <c r="C12" s="78"/>
      <c r="D12" s="2"/>
      <c r="E12" s="113"/>
      <c r="F12" s="110"/>
      <c r="G12" s="2"/>
      <c r="H12" s="27" t="s">
        <v>34</v>
      </c>
      <c r="I12" s="34">
        <v>215845711.80000001</v>
      </c>
      <c r="K12" s="42"/>
      <c r="L12" s="97"/>
      <c r="N12" s="120"/>
      <c r="O12" s="125"/>
      <c r="R12" s="73"/>
      <c r="S12" s="103"/>
    </row>
    <row r="13" spans="2:19" ht="28.5" customHeight="1" thickBot="1" x14ac:dyDescent="0.3">
      <c r="B13" s="76"/>
      <c r="C13" s="79"/>
      <c r="D13" s="2"/>
      <c r="E13" s="111" t="s">
        <v>12</v>
      </c>
      <c r="F13" s="118">
        <f>+F10/F8</f>
        <v>0.91326917469397328</v>
      </c>
      <c r="G13" s="2"/>
      <c r="H13" s="28" t="s">
        <v>62</v>
      </c>
      <c r="I13" s="29">
        <v>2598808.58</v>
      </c>
      <c r="K13" s="98"/>
      <c r="L13" s="99"/>
      <c r="N13" s="111" t="s">
        <v>15</v>
      </c>
      <c r="O13" s="122">
        <f>+O10/O8</f>
        <v>0.77907318843858431</v>
      </c>
    </row>
    <row r="14" spans="2:19" ht="39" customHeight="1" x14ac:dyDescent="0.25">
      <c r="B14" s="74" t="s">
        <v>58</v>
      </c>
      <c r="C14" s="77" t="s">
        <v>59</v>
      </c>
      <c r="D14" s="2"/>
      <c r="E14" s="113"/>
      <c r="F14" s="119"/>
      <c r="G14" s="2"/>
      <c r="H14" s="80" t="s">
        <v>22</v>
      </c>
      <c r="I14" s="81"/>
      <c r="K14" s="98"/>
      <c r="L14" s="99"/>
      <c r="N14" s="112"/>
      <c r="O14" s="123"/>
    </row>
    <row r="15" spans="2:19" ht="33" customHeight="1" x14ac:dyDescent="0.25">
      <c r="B15" s="75"/>
      <c r="C15" s="78"/>
      <c r="D15" s="2"/>
      <c r="E15" s="83"/>
      <c r="F15" s="84"/>
      <c r="G15" s="2"/>
      <c r="H15" s="120" t="s">
        <v>36</v>
      </c>
      <c r="I15" s="114">
        <v>2468104.0499999998</v>
      </c>
      <c r="K15" s="98"/>
      <c r="L15" s="99"/>
      <c r="M15"/>
      <c r="N15" s="113"/>
      <c r="O15" s="124"/>
    </row>
    <row r="16" spans="2:19" ht="38.25" customHeight="1" x14ac:dyDescent="0.25">
      <c r="B16" s="76"/>
      <c r="C16" s="79"/>
      <c r="D16" s="2"/>
      <c r="E16" s="85"/>
      <c r="F16" s="86"/>
      <c r="G16" s="2"/>
      <c r="H16" s="120"/>
      <c r="I16" s="121"/>
      <c r="K16" s="98"/>
      <c r="L16" s="99"/>
      <c r="N16" s="6" t="s">
        <v>28</v>
      </c>
      <c r="O16" s="14" t="s">
        <v>68</v>
      </c>
    </row>
    <row r="17" spans="2:15" ht="60" customHeight="1" x14ac:dyDescent="0.25">
      <c r="B17" s="74" t="s">
        <v>60</v>
      </c>
      <c r="C17" s="135" t="s">
        <v>61</v>
      </c>
      <c r="D17" s="2"/>
      <c r="E17" s="85"/>
      <c r="F17" s="86"/>
      <c r="G17" s="2"/>
      <c r="H17" s="6" t="s">
        <v>35</v>
      </c>
      <c r="I17" s="7">
        <v>272164539.63</v>
      </c>
      <c r="K17" s="98"/>
      <c r="L17" s="99"/>
      <c r="N17" s="6" t="s">
        <v>27</v>
      </c>
      <c r="O17" s="14" t="s">
        <v>63</v>
      </c>
    </row>
    <row r="18" spans="2:15" ht="37.5" customHeight="1" x14ac:dyDescent="0.25">
      <c r="B18" s="75"/>
      <c r="C18" s="136"/>
      <c r="D18" s="2"/>
      <c r="E18" s="85"/>
      <c r="F18" s="86"/>
      <c r="G18" s="2"/>
      <c r="H18" s="116" t="s">
        <v>37</v>
      </c>
      <c r="I18" s="114">
        <v>3395529.73</v>
      </c>
      <c r="K18" s="98"/>
      <c r="L18" s="99"/>
      <c r="N18" s="13" t="s">
        <v>24</v>
      </c>
      <c r="O18" s="14" t="s">
        <v>67</v>
      </c>
    </row>
    <row r="19" spans="2:15" ht="37.5" customHeight="1" thickBot="1" x14ac:dyDescent="0.3">
      <c r="B19" s="82"/>
      <c r="C19" s="137"/>
      <c r="D19" s="2"/>
      <c r="E19" s="87"/>
      <c r="F19" s="88"/>
      <c r="G19" s="2"/>
      <c r="H19" s="117"/>
      <c r="I19" s="115"/>
      <c r="K19" s="100"/>
      <c r="L19" s="101"/>
      <c r="N19" s="4" t="s">
        <v>23</v>
      </c>
      <c r="O19" s="15" t="s">
        <v>66</v>
      </c>
    </row>
    <row r="20" spans="2:15" ht="23.25" customHeight="1" thickBot="1" x14ac:dyDescent="0.3">
      <c r="B20" s="2"/>
      <c r="C20" s="2"/>
      <c r="D20" s="2"/>
      <c r="E20" s="2"/>
      <c r="F20" s="20"/>
      <c r="G20" s="2"/>
      <c r="H20" s="2"/>
      <c r="I20" s="2"/>
    </row>
    <row r="21" spans="2:15" ht="35.25" customHeight="1" thickBot="1" x14ac:dyDescent="0.3">
      <c r="B21" s="2"/>
      <c r="C21" s="2"/>
      <c r="D21" s="147" t="s">
        <v>4</v>
      </c>
      <c r="E21" s="140"/>
      <c r="F21" s="140" t="s">
        <v>3</v>
      </c>
      <c r="G21" s="140"/>
      <c r="H21" s="17" t="s">
        <v>5</v>
      </c>
      <c r="I21" s="18" t="s">
        <v>6</v>
      </c>
      <c r="K21" s="104" t="s">
        <v>70</v>
      </c>
      <c r="L21" s="105"/>
      <c r="M21" s="105"/>
      <c r="N21" s="106"/>
      <c r="O21" s="107"/>
    </row>
    <row r="22" spans="2:15" ht="51.75" customHeight="1" x14ac:dyDescent="0.25">
      <c r="B22" s="68" t="s">
        <v>21</v>
      </c>
      <c r="C22" s="21" t="s">
        <v>25</v>
      </c>
      <c r="D22" s="89" t="s">
        <v>48</v>
      </c>
      <c r="E22" s="90"/>
      <c r="F22" s="46">
        <v>41451093</v>
      </c>
      <c r="G22" s="46"/>
      <c r="H22" s="11">
        <v>31570627.510000002</v>
      </c>
      <c r="I22" s="19">
        <f>+H22/F22*100</f>
        <v>76.163558606283317</v>
      </c>
      <c r="K22" s="53" t="s">
        <v>71</v>
      </c>
      <c r="L22" s="54"/>
      <c r="M22" s="54"/>
      <c r="N22" s="54"/>
      <c r="O22" s="55"/>
    </row>
    <row r="23" spans="2:15" ht="55.5" customHeight="1" x14ac:dyDescent="0.25">
      <c r="B23" s="69"/>
      <c r="C23" s="22" t="s">
        <v>26</v>
      </c>
      <c r="D23" s="38" t="s">
        <v>49</v>
      </c>
      <c r="E23" s="39"/>
      <c r="F23" s="40">
        <v>6566075</v>
      </c>
      <c r="G23" s="41"/>
      <c r="H23" s="11">
        <v>4708068.2699999996</v>
      </c>
      <c r="I23" s="19">
        <f t="shared" ref="I23" si="0">+H23/F23*100</f>
        <v>71.702931660086122</v>
      </c>
      <c r="K23" s="56"/>
      <c r="L23" s="57"/>
      <c r="M23" s="57"/>
      <c r="N23" s="57"/>
      <c r="O23" s="58"/>
    </row>
    <row r="24" spans="2:15" ht="48.75" customHeight="1" x14ac:dyDescent="0.25">
      <c r="B24" s="69"/>
      <c r="C24" s="145" t="s">
        <v>42</v>
      </c>
      <c r="D24" s="42" t="s">
        <v>50</v>
      </c>
      <c r="E24" s="43"/>
      <c r="F24" s="141">
        <v>236203567</v>
      </c>
      <c r="G24" s="142"/>
      <c r="H24" s="95">
        <v>230248860.62</v>
      </c>
      <c r="I24" s="51">
        <f>+H24/F24*100</f>
        <v>97.478993879884982</v>
      </c>
      <c r="K24" s="59"/>
      <c r="L24" s="60"/>
      <c r="M24" s="60"/>
      <c r="N24" s="60"/>
      <c r="O24" s="61"/>
    </row>
    <row r="25" spans="2:15" ht="48.75" customHeight="1" x14ac:dyDescent="0.25">
      <c r="B25" s="69"/>
      <c r="C25" s="146"/>
      <c r="D25" s="44"/>
      <c r="E25" s="45"/>
      <c r="F25" s="143"/>
      <c r="G25" s="144"/>
      <c r="H25" s="96"/>
      <c r="I25" s="52"/>
      <c r="K25" s="62" t="s">
        <v>72</v>
      </c>
      <c r="L25" s="63"/>
      <c r="M25" s="63"/>
      <c r="N25" s="63"/>
      <c r="O25" s="64"/>
    </row>
    <row r="26" spans="2:15" ht="89.25" customHeight="1" x14ac:dyDescent="0.25">
      <c r="B26" s="70"/>
      <c r="C26" s="22" t="s">
        <v>43</v>
      </c>
      <c r="D26" s="138" t="s">
        <v>51</v>
      </c>
      <c r="E26" s="139"/>
      <c r="F26" s="40">
        <v>12546552</v>
      </c>
      <c r="G26" s="41"/>
      <c r="H26" s="11">
        <v>7655743.4900000002</v>
      </c>
      <c r="I26" s="19">
        <f t="shared" ref="I26:I28" si="1">+H26/F26*100</f>
        <v>61.018704501443906</v>
      </c>
      <c r="K26" s="65"/>
      <c r="L26" s="66"/>
      <c r="M26" s="66"/>
      <c r="N26" s="66"/>
      <c r="O26" s="67"/>
    </row>
    <row r="27" spans="2:15" ht="220.5" customHeight="1" x14ac:dyDescent="0.25">
      <c r="B27" s="70"/>
      <c r="C27" s="22" t="s">
        <v>44</v>
      </c>
      <c r="D27" s="38" t="s">
        <v>52</v>
      </c>
      <c r="E27" s="39"/>
      <c r="F27" s="40">
        <v>3968362</v>
      </c>
      <c r="G27" s="41"/>
      <c r="H27" s="11">
        <v>2996950.7</v>
      </c>
      <c r="I27" s="19">
        <f t="shared" si="1"/>
        <v>75.521101653528589</v>
      </c>
      <c r="K27" s="35" t="s">
        <v>73</v>
      </c>
      <c r="L27" s="36"/>
      <c r="M27" s="36"/>
      <c r="N27" s="36"/>
      <c r="O27" s="37"/>
    </row>
    <row r="28" spans="2:15" ht="57" customHeight="1" x14ac:dyDescent="0.25">
      <c r="B28" s="70"/>
      <c r="C28" s="22" t="s">
        <v>45</v>
      </c>
      <c r="D28" s="89" t="s">
        <v>53</v>
      </c>
      <c r="E28" s="90"/>
      <c r="F28" s="46">
        <v>5638304</v>
      </c>
      <c r="G28" s="46"/>
      <c r="H28" s="11">
        <v>4372650.03</v>
      </c>
      <c r="I28" s="19">
        <f t="shared" si="1"/>
        <v>77.552576625878984</v>
      </c>
      <c r="K28" s="35" t="s">
        <v>74</v>
      </c>
      <c r="L28" s="36"/>
      <c r="M28" s="36"/>
      <c r="N28" s="36"/>
      <c r="O28" s="37"/>
    </row>
    <row r="29" spans="2:15" ht="153.75" customHeight="1" x14ac:dyDescent="0.25">
      <c r="B29" s="71"/>
      <c r="C29" s="23" t="s">
        <v>46</v>
      </c>
      <c r="D29" s="38" t="s">
        <v>54</v>
      </c>
      <c r="E29" s="39"/>
      <c r="F29" s="40">
        <v>7714940</v>
      </c>
      <c r="G29" s="41"/>
      <c r="H29" s="31">
        <v>5346584.26</v>
      </c>
      <c r="I29" s="26">
        <f>+H29/F29*100</f>
        <v>69.301695930234061</v>
      </c>
      <c r="K29" s="47" t="s">
        <v>75</v>
      </c>
      <c r="L29" s="36"/>
      <c r="M29" s="36"/>
      <c r="N29" s="36"/>
      <c r="O29" s="37"/>
    </row>
    <row r="30" spans="2:15" ht="153.75" customHeight="1" thickBot="1" x14ac:dyDescent="0.3">
      <c r="B30" s="72"/>
      <c r="C30" s="24" t="s">
        <v>47</v>
      </c>
      <c r="D30" s="91" t="s">
        <v>55</v>
      </c>
      <c r="E30" s="92"/>
      <c r="F30" s="93">
        <v>334026</v>
      </c>
      <c r="G30" s="94"/>
      <c r="H30" s="25">
        <v>253103.45</v>
      </c>
      <c r="I30" s="30">
        <f>+H30/F30*100</f>
        <v>75.773577505942654</v>
      </c>
      <c r="K30" s="48"/>
      <c r="L30" s="49"/>
      <c r="M30" s="49"/>
      <c r="N30" s="49"/>
      <c r="O30" s="50"/>
    </row>
    <row r="31" spans="2:15" x14ac:dyDescent="0.25">
      <c r="K31" s="12"/>
    </row>
  </sheetData>
  <mergeCells count="65">
    <mergeCell ref="C17:C19"/>
    <mergeCell ref="D27:E27"/>
    <mergeCell ref="D26:E26"/>
    <mergeCell ref="D22:E22"/>
    <mergeCell ref="F27:G27"/>
    <mergeCell ref="F26:G26"/>
    <mergeCell ref="F22:G22"/>
    <mergeCell ref="D23:E23"/>
    <mergeCell ref="F23:G23"/>
    <mergeCell ref="F21:G21"/>
    <mergeCell ref="F24:G25"/>
    <mergeCell ref="C24:C25"/>
    <mergeCell ref="D21:E21"/>
    <mergeCell ref="O8:O9"/>
    <mergeCell ref="B2:O2"/>
    <mergeCell ref="B3:O3"/>
    <mergeCell ref="B4:O4"/>
    <mergeCell ref="K7:L7"/>
    <mergeCell ref="N7:O7"/>
    <mergeCell ref="E7:F7"/>
    <mergeCell ref="B7:C7"/>
    <mergeCell ref="H7:I7"/>
    <mergeCell ref="N8:N9"/>
    <mergeCell ref="F8:F9"/>
    <mergeCell ref="E8:E9"/>
    <mergeCell ref="S10:S12"/>
    <mergeCell ref="K21:O21"/>
    <mergeCell ref="F10:F12"/>
    <mergeCell ref="E10:E12"/>
    <mergeCell ref="I18:I19"/>
    <mergeCell ref="H18:H19"/>
    <mergeCell ref="F13:F14"/>
    <mergeCell ref="E13:E14"/>
    <mergeCell ref="H15:H16"/>
    <mergeCell ref="I15:I16"/>
    <mergeCell ref="O13:O15"/>
    <mergeCell ref="N13:N15"/>
    <mergeCell ref="O10:O12"/>
    <mergeCell ref="N10:N12"/>
    <mergeCell ref="B22:B30"/>
    <mergeCell ref="R10:R12"/>
    <mergeCell ref="B8:B10"/>
    <mergeCell ref="C8:C10"/>
    <mergeCell ref="B14:B16"/>
    <mergeCell ref="C14:C16"/>
    <mergeCell ref="C11:C13"/>
    <mergeCell ref="B11:B13"/>
    <mergeCell ref="H14:I14"/>
    <mergeCell ref="B17:B19"/>
    <mergeCell ref="E15:F19"/>
    <mergeCell ref="D28:E28"/>
    <mergeCell ref="D30:E30"/>
    <mergeCell ref="F30:G30"/>
    <mergeCell ref="H24:H25"/>
    <mergeCell ref="K12:L19"/>
    <mergeCell ref="K27:O27"/>
    <mergeCell ref="D29:E29"/>
    <mergeCell ref="F29:G29"/>
    <mergeCell ref="D24:E25"/>
    <mergeCell ref="F28:G28"/>
    <mergeCell ref="K28:O28"/>
    <mergeCell ref="K29:O30"/>
    <mergeCell ref="I24:I25"/>
    <mergeCell ref="K22:O24"/>
    <mergeCell ref="K25:O26"/>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I20" sqref="I20"/>
    </sheetView>
  </sheetViews>
  <sheetFormatPr baseColWidth="10" defaultRowHeight="15" x14ac:dyDescent="0.25"/>
  <cols>
    <col min="1" max="1" width="34.42578125" bestFit="1" customWidth="1"/>
    <col min="2" max="2" width="15.140625" bestFit="1" customWidth="1"/>
  </cols>
  <sheetData>
    <row r="2" spans="1:2" x14ac:dyDescent="0.25">
      <c r="A2" s="111" t="s">
        <v>0</v>
      </c>
      <c r="B2" s="108">
        <v>317687000</v>
      </c>
    </row>
    <row r="3" spans="1:2" x14ac:dyDescent="0.25">
      <c r="A3" s="113"/>
      <c r="B3" s="110"/>
    </row>
    <row r="4" spans="1:2" x14ac:dyDescent="0.25">
      <c r="A4" s="111" t="s">
        <v>9</v>
      </c>
      <c r="B4" s="148">
        <v>92009887.060000002</v>
      </c>
    </row>
    <row r="5" spans="1:2" x14ac:dyDescent="0.25">
      <c r="A5" s="113"/>
      <c r="B5" s="149"/>
    </row>
    <row r="6" spans="1:2" x14ac:dyDescent="0.25">
      <c r="A6" s="111" t="s">
        <v>10</v>
      </c>
      <c r="B6" s="150">
        <f>+B4/B2</f>
        <v>0.28962433798046505</v>
      </c>
    </row>
    <row r="7" spans="1:2" x14ac:dyDescent="0.25">
      <c r="A7" s="113"/>
      <c r="B7" s="151"/>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Imer Basilio Mendoza Velásquez</cp:lastModifiedBy>
  <cp:lastPrinted>2023-08-09T21:37:14Z</cp:lastPrinted>
  <dcterms:created xsi:type="dcterms:W3CDTF">2023-02-11T22:01:01Z</dcterms:created>
  <dcterms:modified xsi:type="dcterms:W3CDTF">2023-11-07T16:51:37Z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