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
    </mc:Choice>
  </mc:AlternateContent>
  <xr:revisionPtr revIDLastSave="0" documentId="13_ncr:1_{65887FEF-5006-45AF-9BFF-E71FEFC23BCC}"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r:id="rId2"/>
    <sheet name="Hoja2" sheetId="2" r:id="rId3"/>
  </sheets>
  <definedNames>
    <definedName name="_xlnm.Print_Area" localSheetId="0">Tablero!$A$1:$P$32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1" l="1"/>
  <c r="I31" i="1"/>
  <c r="I30" i="1"/>
  <c r="I29" i="1"/>
  <c r="I28" i="1"/>
  <c r="I27" i="1"/>
  <c r="I25" i="1"/>
  <c r="I24" i="1"/>
  <c r="I23" i="1"/>
  <c r="F13" i="1" l="1"/>
  <c r="B6" i="2" l="1"/>
</calcChain>
</file>

<file path=xl/sharedStrings.xml><?xml version="1.0" encoding="utf-8"?>
<sst xmlns="http://schemas.openxmlformats.org/spreadsheetml/2006/main" count="70" uniqueCount="69">
  <si>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</si>
  <si>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</si>
  <si>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</si>
  <si>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</si>
  <si>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</si>
  <si>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</si>
  <si>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</si>
  <si>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</si>
  <si>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</si>
  <si>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</si>
  <si>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</si>
  <si>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</si>
  <si>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</si>
  <si>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</si>
  <si>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</si>
  <si>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</si>
  <si>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</si>
  <si>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</si>
  <si>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</si>
  <si>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</si>
  <si>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 xml:space="preserve"> PROGRAMAS PRESUPUESTA-RIOS</t>
  </si>
  <si>
    <t>EJECUCIÓN 
POR FINALIDADES</t>
  </si>
  <si>
    <t>Servicios técnicos o profesionales subgrupo 18</t>
  </si>
  <si>
    <t>Servicios técnicos o profesionales 029</t>
  </si>
  <si>
    <t>PROGRAMA 1</t>
  </si>
  <si>
    <t>PROGRAMA 3</t>
  </si>
  <si>
    <t>Personal temporal 021
Personal temporal 022
Jornales 031</t>
  </si>
  <si>
    <t>Personal permanente 011</t>
  </si>
  <si>
    <t>MINISTERIO DE ENERGÍA Y MINAS</t>
  </si>
  <si>
    <t>Grupo (000): SERVICIOS PERSONALES</t>
  </si>
  <si>
    <t>Grupo (100): SERVICIOS NO PERSONALES</t>
  </si>
  <si>
    <t>Grupo (200): MATERIALES Y SUMINISTROS</t>
  </si>
  <si>
    <t>Grupo (300): PROPIEDAD, PLANTA, EQUIPO E INTANGIBLES</t>
  </si>
  <si>
    <t>Grupo (400): TRANSFERENCIAS CORRIENTES</t>
  </si>
  <si>
    <t>050000: ASUNTOS ECONÓMICOS</t>
  </si>
  <si>
    <t>010000: SERVICIOS PÚBLICOS GENERALES</t>
  </si>
  <si>
    <t>060000: PROTECCIÓN AMBIENTAL</t>
  </si>
  <si>
    <t>Región (I): METROPOLITANA</t>
  </si>
  <si>
    <t>Región (III): NORORIENTE</t>
  </si>
  <si>
    <t>Región (V): CENTRAL</t>
  </si>
  <si>
    <t>Región (VIII): PETÉN</t>
  </si>
  <si>
    <t>PROGRAMA 11</t>
  </si>
  <si>
    <t>PROGRAMA 12</t>
  </si>
  <si>
    <t>PROGRAMA 13</t>
  </si>
  <si>
    <t>PROGRAMA 14</t>
  </si>
  <si>
    <t>PROGRAMA 15</t>
  </si>
  <si>
    <t>PROGRAMA 99</t>
  </si>
  <si>
    <t>ACTIVIDADES CENTRALES</t>
  </si>
  <si>
    <t>DESARROLLO SOSTENIBLE DEL SECTOR ENERGETICO, MINERO Y DE HIDROCARBUROS (ACTIVIDAD COMUN A LOS PROGRAMAS 11, 12 Y 15)</t>
  </si>
  <si>
    <t>FOMENTO Y CONTROL EN LA EXPLORACION, EXPLOTACION Y COMERCIALIZACION DE HIDROCARBUROS</t>
  </si>
  <si>
    <t>FOMENTO A LA ACTIVIDAD MINERA</t>
  </si>
  <si>
    <t>SEGURIDAD RADIOLOGICA</t>
  </si>
  <si>
    <t>SERVICIOS TECNICOS DE LABORATORIO</t>
  </si>
  <si>
    <t>FOMENTO DE LAS ACTIVIDADES DE GENERACION, TRANSMISION Y DISTRIBUCION DE ENERGIA</t>
  </si>
  <si>
    <t>PARTIDAS NO ASIGNABLES A PROGRAMAS</t>
  </si>
  <si>
    <t>Ministro de Energía y Minas</t>
  </si>
  <si>
    <t>Viceministro de Energía y Minas encargado del sector energético</t>
  </si>
  <si>
    <t>Viceministro de Energía y Minas encargado del área de minería e hidrocarburos</t>
  </si>
  <si>
    <t>Viceministro de Desarrollo Sostenible</t>
  </si>
  <si>
    <t>Presupuesto vigente 2024</t>
  </si>
  <si>
    <t>ACTUALIZADO AL 31 DE MARZO DEL 2024</t>
  </si>
  <si>
    <t>PRINCIPALES AVANCES O LOGROS
AL 31 DE MARZO DE 2024</t>
  </si>
  <si>
    <r>
      <rPr>
        <b/>
        <u/>
        <sz val="8.5"/>
        <rFont val="Arial"/>
        <family val="2"/>
      </rPr>
      <t xml:space="preserve">PROGRAMA 03: Desarrollo sostenible del séctor energético, minero y de hidrocarburos (Actividad Común a los programas 11, 12 y 15)
</t>
    </r>
    <r>
      <rPr>
        <b/>
        <sz val="8.5"/>
        <rFont val="Arial"/>
        <family val="2"/>
      </rPr>
      <t xml:space="preserve">Avance:
</t>
    </r>
    <r>
      <rPr>
        <sz val="8.5"/>
        <rFont val="Arial"/>
        <family val="2"/>
      </rPr>
      <t>•1 Mesa de diálogo a comunidad relacionada con proyectos energéticos y/o mineros. 5 procesos acumulados (enero - marzo).
-Escobal: Santa Rosa 
Beneficiarios: Población del departamento de Santa Rosa.</t>
    </r>
    <r>
      <rPr>
        <sz val="8.5"/>
        <color rgb="FFFF0000"/>
        <rFont val="Arial"/>
        <family val="2"/>
      </rPr>
      <t xml:space="preserve">
</t>
    </r>
  </si>
  <si>
    <r>
      <rPr>
        <b/>
        <u/>
        <sz val="8.5"/>
        <rFont val="Arial"/>
        <family val="2"/>
      </rPr>
      <t xml:space="preserve">PROGRAMA 11: Fomento y Control en la exploración, explotación y comercialización de hidrocarburos
</t>
    </r>
    <r>
      <rPr>
        <b/>
        <sz val="8.5"/>
        <rFont val="Arial"/>
        <family val="2"/>
      </rPr>
      <t>Avances:</t>
    </r>
    <r>
      <rPr>
        <sz val="8.5"/>
        <rFont val="Arial"/>
        <family val="2"/>
      </rPr>
      <t xml:space="preserve">
•Recepción de 861 informes a través del Sistema de Comercialización de la Dirección General de Hidrocarburos relacionado con las estaciones de servicio. 
•Actividades de verificación de la calidad de los combustibles, a través del laboratorio móvil en 6 estaciones de servicio y 19 muestras de combustibles analizadas. 
Beneficiarios: Toda la población del pais.</t>
    </r>
    <r>
      <rPr>
        <sz val="8.5"/>
        <color rgb="FFFF0000"/>
        <rFont val="Arial"/>
        <family val="2"/>
      </rPr>
      <t xml:space="preserve">
</t>
    </r>
    <r>
      <rPr>
        <b/>
        <sz val="8.5"/>
        <rFont val="Arial"/>
        <family val="2"/>
      </rPr>
      <t xml:space="preserve">
</t>
    </r>
    <r>
      <rPr>
        <sz val="8.5"/>
        <rFont val="Arial"/>
        <family val="2"/>
      </rPr>
      <t xml:space="preserve">Se continuó con las siguientes gestiones:
•Supervisión permanente en cuatro campos productores activos para fiscalizar la producción de hidrocarburos. 
•Aumento de inspecciones para verificar la producción de gas natural y condensando de gas natural, derivado de la perforación del pozo de desarrollo Ocultún 5-1X presentadol por City Petén S. de R.L.
•Toma de muestra del gas natural del campo Ocultún, derivado de la adquisición de equipo para inspección, muestreo y análisis del gas natural producido en Guatemala con el objetivo de determinar los parámetros cuantitativos de este hidrocarburo.
•Digitalización de formatos físicos de líneas sísmicas, registros de pozos petroleros perforados en las cuencas sedimentarias del país y mapas geológicos que resguarda el Archivo Técnico de Contratos de Operaciones Petroleras de la Dirección General de Hidrocarburos, para consulta de inversionistas, contratistas, universidades y público en general.
•Disponibilidad del laboratorio Petrográfico de la Dirección General de Hidrocarburos, para el análisis de secciones delgadas de muestras de rocas de pozos petroleros, el cual también se encuentra abierto para consulta de instituciones como INSIVUMEH, CONRED, USAC-CUNOR y otros.  
Beneficiarios: Toda la población del país.
</t>
    </r>
  </si>
  <si>
    <r>
      <rPr>
        <b/>
        <u/>
        <sz val="8.5"/>
        <color theme="1"/>
        <rFont val="Arial"/>
        <family val="2"/>
      </rPr>
      <t>PROGRAMA 12: Fomento a la Actividad Minera</t>
    </r>
    <r>
      <rPr>
        <u/>
        <sz val="8.5"/>
        <color theme="1"/>
        <rFont val="Arial"/>
        <family val="2"/>
      </rPr>
      <t xml:space="preserve"> 
</t>
    </r>
    <r>
      <rPr>
        <b/>
        <sz val="8.5"/>
        <color theme="1"/>
        <rFont val="Arial"/>
        <family val="2"/>
      </rPr>
      <t>Avances:</t>
    </r>
    <r>
      <rPr>
        <sz val="8.5"/>
        <color theme="1"/>
        <rFont val="Arial"/>
        <family val="2"/>
      </rPr>
      <t xml:space="preserve">
•Ingreso a las arcas del Estado de Q 309,123.24 en concepto de regalías de la industria</t>
    </r>
    <r>
      <rPr>
        <sz val="8.5"/>
        <rFont val="Arial"/>
        <family val="2"/>
      </rPr>
      <t xml:space="preserve"> minera. Ingreso de Q 8,783,302.39 acumulados (enero - marzo). </t>
    </r>
    <r>
      <rPr>
        <sz val="8.5"/>
        <color theme="1"/>
        <rFont val="Arial"/>
        <family val="2"/>
      </rPr>
      <t xml:space="preserve">
Beneficiarios: Toda la población del país.</t>
    </r>
  </si>
  <si>
    <r>
      <rPr>
        <b/>
        <u/>
        <sz val="8.5"/>
        <color theme="1"/>
        <rFont val="Arial"/>
        <family val="2"/>
      </rPr>
      <t xml:space="preserve">PROGRAMA 13: Seguridad Radiológica
</t>
    </r>
    <r>
      <rPr>
        <b/>
        <sz val="8.5"/>
        <color theme="1"/>
        <rFont val="Arial"/>
        <family val="2"/>
      </rPr>
      <t>Avances:</t>
    </r>
    <r>
      <rPr>
        <sz val="8.5"/>
        <color theme="1"/>
        <rFont val="Arial"/>
        <family val="2"/>
      </rPr>
      <t xml:space="preserve">
</t>
    </r>
    <r>
      <rPr>
        <sz val="8.5"/>
        <rFont val="Arial"/>
        <family val="2"/>
      </rPr>
      <t xml:space="preserve">•6 inspecciones radiológicas con su respectivo dictamen, en distintos departamentos del país. 20 inspecciones acumuladas (enero - marzo). 
Beneficiarios: guatemaltecos directa e indirectamente protegidos contra cualquier sobreexposición a radiación ionizante.
•91 dictámenes con su respectivo licenciamiento. 260 dictámenes acumulados (enero - marzo), los cuales se desagregan de la siguiente manera:
-15 dictámenes con su respectivo licenciamiento a personas individuales o jurídicas que utilizan equipos generadores, fuentes o actividades relacionadas con radiación ionizante y no ionizante. 40 dictámenes acumulados (enero - marzo). 
-65 dictámenes con su respectivo licenciamiento a operadores individuales que utilizan equipos generadores, fuentes o actividades relacionadas con radiación, verificación o seguimiento. 185 dictámenes acumulados (enero - marzo). 
-5 dictámenes con su respectivo licenciamiento a las actividades de comercialización, transporte o afines, relacionadas con equipos generadores, fuente de radiación, verificación o seguimiento. 15 dictámenes  acumulados (ener -marzo). 
-7 dictámenes de Inspecciones previo a licenciamiento a entidades públicas, personas individuales o Jurídicas que utilizan fuentes, equipos generadores, o que desarrollan actividades relacionadas con radiación. 20 dictamenes acumulados (enero - marzo). 
Beneficiarios: población del departamento de Guatemala.
</t>
    </r>
    <r>
      <rPr>
        <sz val="8.5"/>
        <color theme="1"/>
        <rFont val="Arial"/>
        <family val="2"/>
      </rPr>
      <t xml:space="preserve">
•1 conferencia impartida sobre cultura de protección y seguridad radiológica. 3 conferencias acumuladas (enero - marzo). 
Beneficiarios: 11 personas, de las cuales el 64% son mujeres y 36% hombres (marzo).
</t>
    </r>
    <r>
      <rPr>
        <b/>
        <sz val="8.5"/>
        <color theme="1"/>
        <rFont val="Arial"/>
        <family val="2"/>
      </rPr>
      <t>Logro:</t>
    </r>
    <r>
      <rPr>
        <sz val="8.5"/>
        <color theme="1"/>
        <rFont val="Arial"/>
        <family val="2"/>
      </rPr>
      <t xml:space="preserve">
•Se llevó a cabo la transferencia de conocimientos técnico-científicos en el área de control regulador, sobre el uso benéfico y seguro de las radiaciones ionizantes mediante la realización del taller: Control de Calidad para Radiología Diagnóstica, realizado del 18 al 22 de marzo de 2024 en la ciudad de Guatemala, con el apoyo del Organismo Internacional de Energía Atómica -OIEA- y del Departamento de servicio de radio imágenes del Hospital Roosevelt. Dirigido por el experto en control de calidad de ese alto organismo internacional  Físico Nuclear Adalberto Machado de Cuba
</t>
    </r>
  </si>
  <si>
    <r>
      <rPr>
        <b/>
        <u/>
        <sz val="8.5"/>
        <color theme="1"/>
        <rFont val="Arial"/>
        <family val="2"/>
      </rPr>
      <t xml:space="preserve">PROGRAMA 14: Servicios Técnicos de Laboratorio
</t>
    </r>
    <r>
      <rPr>
        <b/>
        <sz val="8.5"/>
        <color theme="1"/>
        <rFont val="Arial"/>
        <family val="2"/>
      </rPr>
      <t>Avance:</t>
    </r>
    <r>
      <rPr>
        <sz val="8.5"/>
        <color theme="1"/>
        <rFont val="Arial"/>
        <family val="2"/>
      </rPr>
      <t xml:space="preserve">
• 4,548 análisis de laboratorio (minerales, hidrocarburos y aplicaciones nucleares). 9,564 análisis acumulados (enero - marzo). </t>
    </r>
    <r>
      <rPr>
        <sz val="8.5"/>
        <color rgb="FFFF0000"/>
        <rFont val="Arial"/>
        <family val="2"/>
      </rPr>
      <t xml:space="preserve">
</t>
    </r>
    <r>
      <rPr>
        <sz val="8.5"/>
        <rFont val="Arial"/>
        <family val="2"/>
      </rPr>
      <t xml:space="preserve">Beneficiarios: A) Empresas exportadoras; B) Empresas industriales; C) Investigadores; y D) Población en general. </t>
    </r>
  </si>
  <si>
    <r>
      <rPr>
        <b/>
        <u/>
        <sz val="8.5"/>
        <rFont val="Arial"/>
        <family val="2"/>
      </rPr>
      <t xml:space="preserve">PROGRAMA 15: Fomento de las actividades de generación, transmisión y distribución de energía eléctrica
</t>
    </r>
    <r>
      <rPr>
        <b/>
        <sz val="8.5"/>
        <rFont val="Arial"/>
        <family val="2"/>
      </rPr>
      <t>Avance:</t>
    </r>
    <r>
      <rPr>
        <b/>
        <u/>
        <sz val="8.5"/>
        <rFont val="Arial"/>
        <family val="2"/>
      </rPr>
      <t xml:space="preserve">
</t>
    </r>
    <r>
      <rPr>
        <b/>
        <sz val="8.5"/>
        <rFont val="Arial"/>
        <family val="2"/>
      </rPr>
      <t xml:space="preserve">• </t>
    </r>
    <r>
      <rPr>
        <sz val="8.5"/>
        <rFont val="Arial"/>
        <family val="2"/>
      </rPr>
      <t>1 comunidad visitada en la cual se realizó un Informe de Evaluación Socioeconómica en 65 hogares, donde más de 170 personas serán beneficiadas cuando se completen los proyectos de electrificación rural por el INDE. 
Beneficiarios: Población del departamento de Izabal</t>
    </r>
    <r>
      <rPr>
        <b/>
        <sz val="8.5"/>
        <rFont val="Arial"/>
        <family val="2"/>
      </rPr>
      <t xml:space="preserve">
</t>
    </r>
    <r>
      <rPr>
        <sz val="8.5"/>
        <rFont val="Arial"/>
        <family val="2"/>
      </rPr>
      <t xml:space="preserve">•6 informes de verificación de cumplimiento de contratos suscritos entre el MEM y Agentes Generadores y Adjudicatarios. 14 informes acumulados (enero - marzo). 
•12 registros de Agentes y Grandes Usuarios del Mercado Mayorista. 24 registros (enero - marzo).
Beneficiarios: Toda la población del país.
•1 informe de monitoreo, evaluación y seguimiento de la expansión del Sistema Eléctrico Nacional. 
Beneficiarios: Toda la población del país.
</t>
    </r>
    <r>
      <rPr>
        <b/>
        <sz val="8.5"/>
        <rFont val="Arial"/>
        <family val="2"/>
      </rPr>
      <t>Logro:</t>
    </r>
    <r>
      <rPr>
        <sz val="8.5"/>
        <rFont val="Arial"/>
        <family val="2"/>
      </rPr>
      <t xml:space="preserve">
•Se llevó a cabo 1 reunión entre la Gerencia de Electrificación Rural y Obras -GERO- del Instituto Nacional de Electrificación -INDE- y personal de la Dirección General de Energía -DGE- para definir la planificación anual y plan de trabajo. 
•Por parte del Organismo Internacional de Energía Atómica -OIEA-, se capacitó a personal de la DGE en el análisis financiero del Sector Eléctrico, utilizando la herramienta de dicho organismo denominada FINPLAN. 
</t>
    </r>
    <r>
      <rPr>
        <b/>
        <sz val="8.5"/>
        <rFont val="Arial"/>
        <family val="2"/>
      </rPr>
      <t>•</t>
    </r>
    <r>
      <rPr>
        <sz val="8.5"/>
        <rFont val="Arial"/>
        <family val="2"/>
      </rPr>
      <t xml:space="preserve">Se realizó 1 sesión de trabajo con participación del Ministerio de Finanzas -MINFIN-, INDE, MEM y representantes del Banco Interamericano de Desarrollo -BID- para la gestión de un segundo préstamo, con el propósito de electrificar más de 73,000 hogares por parte del INDE; y con ello dar cumplimiento a la meta trazada sobre Universalización de la energía. </t>
    </r>
    <r>
      <rPr>
        <b/>
        <sz val="8.5"/>
        <rFont val="Arial"/>
        <family val="2"/>
      </rPr>
      <t xml:space="preserve">
</t>
    </r>
  </si>
  <si>
    <t>Gurpo (900) ASIGNACIONES GLOBALES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</si>
</sst>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quot;#,##0;[Red]\-&quot;Q&quot;#,##0"/>
    <numFmt numFmtId="7" formatCode="&quot;Q&quot;#,##0.00;\-&quot;Q&quot;#,##0.00"/>
    <numFmt numFmtId="8" formatCode="&quot;Q&quot;#,##0.00;[Red]\-&quot;Q&quot;#,##0.00"/>
    <numFmt numFmtId="43" formatCode="_-* #,##0.00_-;\-* #,##0.00_-;_-* &quot;-&quot;??_-;_-@_-"/>
    <numFmt numFmtId="164" formatCode="0.0%"/>
    <numFmt numFmtId="165" formatCode="&quot;Q&quot;#,##0.00"/>
  </numFmts>
  <fonts count="20"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5"/>
      <color theme="1"/>
      <name val="Arial"/>
      <family val="2"/>
    </font>
    <font>
      <b/>
      <sz val="8.5"/>
      <color theme="1"/>
      <name val="Arial"/>
      <family val="2"/>
    </font>
    <font>
      <sz val="8.5"/>
      <name val="Arial"/>
      <family val="2"/>
    </font>
    <font>
      <sz val="8.5"/>
      <color rgb="FFFF0000"/>
      <name val="Arial"/>
      <family val="2"/>
    </font>
    <font>
      <b/>
      <sz val="8.5"/>
      <name val="Arial"/>
      <family val="2"/>
    </font>
    <font>
      <b/>
      <u/>
      <sz val="8.5"/>
      <name val="Arial"/>
      <family val="2"/>
    </font>
    <font>
      <b/>
      <u/>
      <sz val="8.5"/>
      <color theme="1"/>
      <name val="Arial"/>
      <family val="2"/>
    </font>
    <font>
      <u/>
      <sz val="8.5"/>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57">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1" fillId="4" borderId="0" xfId="0" applyFont="1" applyFill="1"/>
    <xf numFmtId="0" fontId="2" fillId="0" borderId="5" xfId="0" applyFont="1" applyBorder="1" applyAlignment="1">
      <alignment horizontal="left" vertical="center" wrapText="1"/>
    </xf>
    <xf numFmtId="8" fontId="2" fillId="3" borderId="6"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6" fontId="2" fillId="4" borderId="0" xfId="0" applyNumberFormat="1" applyFont="1" applyFill="1" applyAlignment="1">
      <alignment horizontal="center" vertical="center"/>
    </xf>
    <xf numFmtId="165" fontId="2" fillId="3" borderId="8" xfId="0" applyNumberFormat="1" applyFont="1" applyFill="1" applyBorder="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left" vertical="center" wrapText="1"/>
    </xf>
    <xf numFmtId="165" fontId="2" fillId="4" borderId="0" xfId="0" applyNumberFormat="1" applyFont="1" applyFill="1"/>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8" xfId="0" applyFont="1" applyFill="1" applyBorder="1" applyAlignment="1">
      <alignment horizontal="center" vertical="center" wrapText="1"/>
    </xf>
    <xf numFmtId="7" fontId="2" fillId="4" borderId="23" xfId="1" applyNumberFormat="1" applyFont="1" applyFill="1" applyBorder="1" applyAlignment="1">
      <alignment horizontal="center" vertical="center"/>
    </xf>
    <xf numFmtId="7" fontId="2" fillId="4" borderId="36" xfId="1" applyNumberFormat="1" applyFont="1" applyFill="1" applyBorder="1" applyAlignment="1">
      <alignment horizontal="center" vertical="center"/>
    </xf>
    <xf numFmtId="0" fontId="0" fillId="4" borderId="0" xfId="0" applyFill="1" applyAlignment="1">
      <alignment wrapText="1"/>
    </xf>
    <xf numFmtId="165" fontId="2" fillId="3" borderId="6" xfId="0" applyNumberFormat="1" applyFont="1" applyFill="1" applyBorder="1" applyAlignment="1">
      <alignment horizontal="center" vertical="center"/>
    </xf>
    <xf numFmtId="165" fontId="2" fillId="3" borderId="15" xfId="0" applyNumberFormat="1" applyFont="1" applyFill="1" applyBorder="1" applyAlignment="1">
      <alignment horizontal="center" vertical="center"/>
    </xf>
    <xf numFmtId="8" fontId="2" fillId="3" borderId="6" xfId="0" applyNumberFormat="1" applyFont="1" applyFill="1" applyBorder="1" applyAlignment="1">
      <alignment horizontal="center" vertical="center"/>
    </xf>
    <xf numFmtId="9" fontId="2" fillId="0" borderId="6" xfId="2" applyFont="1" applyBorder="1" applyAlignment="1">
      <alignment horizontal="center" vertical="center"/>
    </xf>
    <xf numFmtId="9" fontId="2" fillId="0" borderId="15" xfId="2" applyFont="1" applyBorder="1" applyAlignment="1">
      <alignment horizontal="center" vertical="center"/>
    </xf>
    <xf numFmtId="9" fontId="2" fillId="0" borderId="8" xfId="2" applyFont="1" applyBorder="1" applyAlignment="1">
      <alignment horizontal="center" vertical="center"/>
    </xf>
    <xf numFmtId="0" fontId="2" fillId="3" borderId="15"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7" fontId="2" fillId="0" borderId="2" xfId="1" applyNumberFormat="1" applyFont="1" applyBorder="1" applyAlignment="1">
      <alignment horizontal="center" vertical="center"/>
    </xf>
    <xf numFmtId="7" fontId="2" fillId="0" borderId="26" xfId="1" applyNumberFormat="1" applyFont="1" applyBorder="1" applyAlignment="1">
      <alignment horizontal="center" vertical="center"/>
    </xf>
    <xf numFmtId="7" fontId="2" fillId="0" borderId="1" xfId="1" applyNumberFormat="1" applyFont="1" applyBorder="1" applyAlignment="1">
      <alignment horizontal="center" vertical="center"/>
    </xf>
    <xf numFmtId="7" fontId="2" fillId="0" borderId="35" xfId="1" applyNumberFormat="1" applyFont="1" applyBorder="1" applyAlignment="1">
      <alignment horizontal="center" vertical="center"/>
    </xf>
    <xf numFmtId="7" fontId="2" fillId="0" borderId="37" xfId="1" applyNumberFormat="1" applyFont="1" applyBorder="1" applyAlignment="1">
      <alignment horizontal="center" vertical="center"/>
    </xf>
    <xf numFmtId="7" fontId="2" fillId="0" borderId="42" xfId="1" applyNumberFormat="1" applyFont="1" applyBorder="1" applyAlignment="1">
      <alignment horizontal="center" vertical="center"/>
    </xf>
    <xf numFmtId="7" fontId="2" fillId="0" borderId="41" xfId="1" applyNumberFormat="1" applyFont="1" applyBorder="1" applyAlignment="1">
      <alignment horizontal="center" vertical="center"/>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165" fontId="2" fillId="3" borderId="6" xfId="0"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5" xfId="0" applyFont="1" applyBorder="1" applyAlignment="1">
      <alignment horizontal="left" vertical="center" wrapText="1"/>
    </xf>
    <xf numFmtId="4" fontId="2" fillId="3" borderId="15" xfId="0" applyNumberFormat="1" applyFont="1" applyFill="1" applyBorder="1" applyAlignment="1">
      <alignment horizontal="center" vertical="center"/>
    </xf>
    <xf numFmtId="4" fontId="2" fillId="3" borderId="22" xfId="0"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4" fontId="2" fillId="3" borderId="14" xfId="0" applyNumberFormat="1" applyFont="1" applyFill="1" applyBorder="1" applyAlignment="1">
      <alignment horizontal="center" vertical="center"/>
    </xf>
    <xf numFmtId="0" fontId="2" fillId="0" borderId="21" xfId="0" applyFont="1" applyBorder="1" applyAlignment="1">
      <alignment horizontal="left" vertical="center" wrapText="1"/>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10" fontId="2" fillId="3" borderId="29"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32" xfId="0" applyNumberFormat="1"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2" fillId="3" borderId="2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2"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2" fillId="0" borderId="34" xfId="0" applyFont="1" applyBorder="1" applyAlignment="1">
      <alignment horizontal="center" vertical="center" wrapText="1"/>
    </xf>
    <xf numFmtId="0" fontId="2" fillId="4" borderId="27"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7" fontId="2" fillId="0" borderId="40" xfId="1" applyNumberFormat="1" applyFont="1" applyBorder="1" applyAlignment="1">
      <alignment horizontal="center" vertical="center"/>
    </xf>
    <xf numFmtId="7" fontId="2" fillId="0" borderId="39" xfId="1" applyNumberFormat="1" applyFont="1" applyBorder="1" applyAlignment="1">
      <alignment horizontal="center" vertical="center"/>
    </xf>
    <xf numFmtId="7" fontId="2" fillId="4" borderId="36" xfId="1" applyNumberFormat="1" applyFont="1" applyFill="1" applyBorder="1" applyAlignment="1">
      <alignment horizontal="center" vertical="center"/>
    </xf>
    <xf numFmtId="7" fontId="2" fillId="4" borderId="43" xfId="1" applyNumberFormat="1" applyFont="1" applyFill="1" applyBorder="1" applyAlignment="1">
      <alignment horizontal="center" vertical="center"/>
    </xf>
    <xf numFmtId="0" fontId="2" fillId="0" borderId="3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1" xfId="0" applyFont="1" applyBorder="1" applyAlignment="1">
      <alignment horizontal="center"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4" fillId="0" borderId="19" xfId="0" applyFont="1" applyFill="1" applyBorder="1" applyAlignment="1">
      <alignment horizontal="justify" vertical="center" wrapText="1"/>
    </xf>
    <xf numFmtId="0" fontId="14" fillId="0" borderId="49" xfId="0" applyFont="1" applyFill="1" applyBorder="1" applyAlignment="1">
      <alignment horizontal="justify" vertical="center" wrapText="1"/>
    </xf>
    <xf numFmtId="0" fontId="14" fillId="0" borderId="20" xfId="0" applyFont="1" applyFill="1" applyBorder="1" applyAlignment="1">
      <alignment horizontal="justify" vertical="center" wrapText="1"/>
    </xf>
    <xf numFmtId="0" fontId="14" fillId="0" borderId="9" xfId="0" applyFont="1" applyFill="1" applyBorder="1" applyAlignment="1">
      <alignment horizontal="justify" vertical="center" wrapText="1"/>
    </xf>
    <xf numFmtId="0" fontId="14" fillId="0" borderId="0" xfId="0" applyFont="1" applyFill="1" applyBorder="1" applyAlignment="1">
      <alignment horizontal="justify" vertical="center" wrapText="1"/>
    </xf>
    <xf numFmtId="0" fontId="14" fillId="0" borderId="10" xfId="0" applyFont="1" applyFill="1" applyBorder="1" applyAlignment="1">
      <alignment horizontal="justify" vertical="center" wrapText="1"/>
    </xf>
    <xf numFmtId="0" fontId="14" fillId="0" borderId="30"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32" xfId="0" applyFont="1" applyFill="1" applyBorder="1" applyAlignment="1">
      <alignment horizontal="justify" vertical="center" wrapText="1"/>
    </xf>
    <xf numFmtId="9" fontId="2" fillId="0" borderId="15" xfId="2" applyFont="1" applyBorder="1" applyAlignment="1">
      <alignment horizontal="center" vertical="center"/>
    </xf>
    <xf numFmtId="9" fontId="2" fillId="0" borderId="14" xfId="2" applyFont="1" applyBorder="1" applyAlignment="1">
      <alignment horizontal="center" vertical="center"/>
    </xf>
    <xf numFmtId="0" fontId="3" fillId="4" borderId="19"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8" xfId="0" applyFont="1" applyFill="1" applyBorder="1" applyAlignment="1">
      <alignment horizontal="center" vertical="center" wrapText="1"/>
    </xf>
    <xf numFmtId="0" fontId="3" fillId="4" borderId="14" xfId="0" applyFont="1" applyFill="1" applyBorder="1" applyAlignment="1">
      <alignment horizontal="center" vertical="center" wrapText="1"/>
    </xf>
    <xf numFmtId="165" fontId="2" fillId="3" borderId="15" xfId="0" applyNumberFormat="1" applyFont="1" applyFill="1" applyBorder="1" applyAlignment="1">
      <alignment horizontal="center" vertical="center"/>
    </xf>
    <xf numFmtId="165" fontId="2" fillId="3" borderId="14"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6" fontId="2" fillId="3" borderId="14"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164"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8736253002163E-2"/>
          <c:y val="0.12900420658752612"/>
          <c:w val="0.8958558942717848"/>
          <c:h val="0.71746056396628399"/>
        </c:manualLayout>
      </c:layout>
      <c:pieChart>
        <c:varyColors val="1"/>
        <c:ser>
          <c:idx val="0"/>
          <c:order val="0"/>
          <c:spPr>
            <a:ln>
              <a:solidFill>
                <a:schemeClr val="tx1"/>
              </a:solidFill>
            </a:ln>
          </c:spPr>
          <c:dPt>
            <c:idx val="0"/>
            <c:bubble3D val="0"/>
            <c:spPr>
              <a:solidFill>
                <a:srgbClr val="00206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582-403D-9FBD-6373B6A6FF21}"/>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6C7-49A9-8029-4A591DDAE0A9}"/>
              </c:ext>
            </c:extLst>
          </c:dPt>
          <c:dPt>
            <c:idx val="2"/>
            <c:bubble3D val="0"/>
            <c:spPr>
              <a:solidFill>
                <a:schemeClr val="accent1">
                  <a:lumMod val="40000"/>
                  <a:lumOff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582-403D-9FBD-6373B6A6FF21}"/>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6C7-49A9-8029-4A591DDAE0A9}"/>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6C7-49A9-8029-4A591DDAE0A9}"/>
              </c:ext>
            </c:extLst>
          </c:dPt>
          <c:dLbls>
            <c:delete val="1"/>
          </c:dLbls>
          <c:val>
            <c:numRef>
              <c:f>Tablero!$F$8:$F$12</c:f>
              <c:numCache>
                <c:formatCode>#,##0.00</c:formatCode>
                <c:ptCount val="5"/>
                <c:pt idx="0">
                  <c:v>242687000</c:v>
                </c:pt>
                <c:pt idx="2">
                  <c:v>17736991.649999999</c:v>
                </c:pt>
              </c:numCache>
            </c:numRef>
          </c:val>
          <c:extLst>
            <c:ext xmlns:c16="http://schemas.microsoft.com/office/drawing/2014/chart" uri="{C3380CC4-5D6E-409C-BE32-E72D297353CC}">
              <c16:uniqueId val="{00000000-3582-403D-9FBD-6373B6A6FF21}"/>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11111111111108E-2"/>
          <c:y val="0.21071303587051618"/>
          <c:w val="0.81388888888888888"/>
          <c:h val="0.44415099154272381"/>
        </c:manualLayout>
      </c:layout>
      <c:pie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D73-44CA-9A9F-259D5A9065EB}"/>
                </c:ext>
              </c:extLst>
            </c:dLbl>
            <c:dLbl>
              <c:idx val="2"/>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"Q"#,##0.00</c:formatCode>
                <c:ptCount val="3"/>
                <c:pt idx="0">
                  <c:v>317687000</c:v>
                </c:pt>
                <c:pt idx="1" formatCode="&quot;Q&quot;#,##0_);[Red]\(&quot;Q&quot;#,##0\)">
                  <c:v>92009887.060000002</c:v>
                </c:pt>
                <c:pt idx="2" formatCode="0.0%">
                  <c:v>0.28962433798046505</c:v>
                </c:pt>
              </c:numCache>
            </c:numRef>
          </c:val>
          <c:extLst>
            <c:ext xmlns:c16="http://schemas.microsoft.com/office/drawing/2014/chart" uri="{C3380CC4-5D6E-409C-BE32-E72D297353CC}">
              <c16:uniqueId val="{00000000-CD73-44CA-9A9F-259D5A9065EB}"/>
            </c:ext>
          </c:extLst>
        </c:ser>
        <c:dLbls>
          <c:dLblPos val="outEnd"/>
          <c:showLegendKey val="0"/>
          <c:showVal val="1"/>
          <c:showCatName val="0"/>
          <c:showSerName val="0"/>
          <c:showPercent val="0"/>
          <c:showBubbleSize val="0"/>
          <c:showLeaderLines val="1"/>
        </c:dLbls>
        <c:firstSliceAng val="0"/>
      </c:pieChart>
      <c:spPr>
        <a:noFill/>
        <a:ln>
          <a:noFill/>
        </a:ln>
        <a:effectLst/>
        <a:sp3d/>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10</xdr:col>
      <xdr:colOff>137394</xdr:colOff>
      <xdr:row>11</xdr:row>
      <xdr:rowOff>315878</xdr:rowOff>
    </xdr:from>
    <xdr:to>
      <xdr:col>11</xdr:col>
      <xdr:colOff>907676</xdr:colOff>
      <xdr:row>18</xdr:row>
      <xdr:rowOff>160304</xdr:rowOff>
    </xdr:to>
    <xdr:pic>
      <xdr:nvPicPr>
        <xdr:cNvPr id="15" name="Imagen 14">
          <a:extLst>
            <a:ext uri="{FF2B5EF4-FFF2-40B4-BE49-F238E27FC236}">
              <a16:creationId xmlns:a16="http://schemas.microsoft.com/office/drawing/2014/main" id="{454CA2B6-03BB-4E9E-997F-8837C204E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710394" y="4125878"/>
          <a:ext cx="3257988" cy="3351867"/>
        </a:xfrm>
        <a:prstGeom prst="rect">
          <a:avLst/>
        </a:prstGeom>
      </xdr:spPr>
    </xdr:pic>
    <xdr:clientData/>
  </xdr:twoCellAnchor>
  <xdr:twoCellAnchor>
    <xdr:from>
      <xdr:col>4</xdr:col>
      <xdr:colOff>974911</xdr:colOff>
      <xdr:row>13</xdr:row>
      <xdr:rowOff>459441</xdr:rowOff>
    </xdr:from>
    <xdr:to>
      <xdr:col>5</xdr:col>
      <xdr:colOff>795618</xdr:colOff>
      <xdr:row>18</xdr:row>
      <xdr:rowOff>414617</xdr:rowOff>
    </xdr:to>
    <xdr:graphicFrame macro="">
      <xdr:nvGraphicFramePr>
        <xdr:cNvPr id="16" name="Gráfico 15">
          <a:extLst>
            <a:ext uri="{FF2B5EF4-FFF2-40B4-BE49-F238E27FC236}">
              <a16:creationId xmlns:a16="http://schemas.microsoft.com/office/drawing/2014/main" id="{3333287C-0C2B-471E-AF44-228438633B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125506</xdr:colOff>
      <xdr:row>0</xdr:row>
      <xdr:rowOff>1</xdr:rowOff>
    </xdr:from>
    <xdr:to>
      <xdr:col>14</xdr:col>
      <xdr:colOff>1326014</xdr:colOff>
      <xdr:row>4</xdr:row>
      <xdr:rowOff>152401</xdr:rowOff>
    </xdr:to>
    <xdr:pic>
      <xdr:nvPicPr>
        <xdr:cNvPr id="18" name="Imagen 17">
          <a:extLst>
            <a:ext uri="{FF2B5EF4-FFF2-40B4-BE49-F238E27FC236}">
              <a16:creationId xmlns:a16="http://schemas.microsoft.com/office/drawing/2014/main" id="{E5B1AB25-832E-4DCB-A799-CC85B4F0E4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394581" y="1"/>
          <a:ext cx="1200508" cy="1200150"/>
        </a:xfrm>
        <a:prstGeom prst="rect">
          <a:avLst/>
        </a:prstGeom>
        <a:ln>
          <a:noFill/>
        </a:ln>
      </xdr:spPr>
    </xdr:pic>
    <xdr:clientData/>
  </xdr:twoCellAnchor>
  <xdr:twoCellAnchor editAs="oneCell">
    <xdr:from>
      <xdr:col>1</xdr:col>
      <xdr:colOff>269577</xdr:colOff>
      <xdr:row>0</xdr:row>
      <xdr:rowOff>26958</xdr:rowOff>
    </xdr:from>
    <xdr:to>
      <xdr:col>2</xdr:col>
      <xdr:colOff>98844</xdr:colOff>
      <xdr:row>5</xdr:row>
      <xdr:rowOff>98843</xdr:rowOff>
    </xdr:to>
    <xdr:pic>
      <xdr:nvPicPr>
        <xdr:cNvPr id="7" name="Imagen 6">
          <a:extLst>
            <a:ext uri="{FF2B5EF4-FFF2-40B4-BE49-F238E27FC236}">
              <a16:creationId xmlns:a16="http://schemas.microsoft.com/office/drawing/2014/main" id="{173B7F36-EA82-4842-A9C9-1DE47C47A4AC}"/>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163" t="4922" r="76300" b="83740"/>
        <a:stretch/>
      </xdr:blipFill>
      <xdr:spPr bwMode="auto">
        <a:xfrm>
          <a:off x="1033374" y="26958"/>
          <a:ext cx="1329904" cy="127598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133350</xdr:colOff>
      <xdr:row>15</xdr:row>
      <xdr:rowOff>142874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2"/>
  <sheetViews>
    <sheetView tabSelected="1" topLeftCell="F10" zoomScale="98" zoomScaleNormal="98" workbookViewId="0">
      <selection activeCell="Q17" sqref="Q17"/>
    </sheetView>
  </sheetViews>
  <sheetFormatPr baseColWidth="10" defaultColWidth="11.42578125"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24.28515625" style="1" customWidth="1"/>
    <col min="13" max="13" width="9" style="1" customWidth="1"/>
    <col min="14" max="14" width="43.42578125" style="1" customWidth="1"/>
    <col min="15" max="15" width="33.85546875" style="1" customWidth="1"/>
    <col min="16" max="18" width="11.42578125" style="1"/>
    <col min="19" max="19" width="13.140625" style="1" bestFit="1" customWidth="1"/>
    <col min="20" max="16384" width="11.42578125" style="1"/>
  </cols>
  <sheetData>
    <row r="2" spans="2:19" ht="26.25" x14ac:dyDescent="0.4">
      <c r="B2" s="52" t="s">
        <v>17</v>
      </c>
      <c r="C2" s="52"/>
      <c r="D2" s="52"/>
      <c r="E2" s="52"/>
      <c r="F2" s="52"/>
      <c r="G2" s="52"/>
      <c r="H2" s="52"/>
      <c r="I2" s="52"/>
      <c r="J2" s="52"/>
      <c r="K2" s="52"/>
      <c r="L2" s="52"/>
      <c r="M2" s="52"/>
      <c r="N2" s="52"/>
      <c r="O2" s="52"/>
    </row>
    <row r="3" spans="2:19" ht="18" x14ac:dyDescent="0.25">
      <c r="B3" s="53" t="s">
        <v>60</v>
      </c>
      <c r="C3" s="54"/>
      <c r="D3" s="54"/>
      <c r="E3" s="54"/>
      <c r="F3" s="54"/>
      <c r="G3" s="54"/>
      <c r="H3" s="54"/>
      <c r="I3" s="54"/>
      <c r="J3" s="54"/>
      <c r="K3" s="54"/>
      <c r="L3" s="54"/>
      <c r="M3" s="54"/>
      <c r="N3" s="54"/>
      <c r="O3" s="54"/>
    </row>
    <row r="4" spans="2:19" ht="23.25" x14ac:dyDescent="0.35">
      <c r="B4" s="55" t="s">
        <v>28</v>
      </c>
      <c r="C4" s="55"/>
      <c r="D4" s="55"/>
      <c r="E4" s="55"/>
      <c r="F4" s="55"/>
      <c r="G4" s="55"/>
      <c r="H4" s="55"/>
      <c r="I4" s="55"/>
      <c r="J4" s="55"/>
      <c r="K4" s="55"/>
      <c r="L4" s="55"/>
      <c r="M4" s="55"/>
      <c r="N4" s="55"/>
      <c r="O4" s="55"/>
    </row>
    <row r="5" spans="2:19" ht="12.75" customHeight="1" x14ac:dyDescent="0.25">
      <c r="B5" s="9"/>
      <c r="C5" s="2"/>
      <c r="D5" s="2"/>
      <c r="E5" s="2"/>
      <c r="F5" s="2"/>
      <c r="G5" s="2"/>
      <c r="H5" s="2"/>
      <c r="I5" s="2"/>
      <c r="J5" s="6"/>
      <c r="K5" s="6"/>
      <c r="L5" s="6"/>
      <c r="M5" s="6"/>
      <c r="N5" s="6"/>
      <c r="O5" s="10"/>
    </row>
    <row r="6" spans="2:19" ht="15.75" thickBot="1" x14ac:dyDescent="0.3">
      <c r="B6" s="2"/>
      <c r="C6" s="2"/>
      <c r="D6" s="2"/>
      <c r="E6" s="2"/>
      <c r="F6" s="2"/>
      <c r="G6" s="2"/>
      <c r="H6" s="2"/>
      <c r="I6" s="2"/>
      <c r="J6" s="6"/>
      <c r="K6" s="6"/>
      <c r="L6" s="6"/>
      <c r="M6" s="6"/>
      <c r="N6" s="6"/>
      <c r="O6" s="10" t="s">
        <v>7</v>
      </c>
    </row>
    <row r="7" spans="2:19" ht="37.5" customHeight="1" x14ac:dyDescent="0.25">
      <c r="B7" s="60" t="s">
        <v>1</v>
      </c>
      <c r="C7" s="61"/>
      <c r="D7" s="2"/>
      <c r="E7" s="60" t="s">
        <v>19</v>
      </c>
      <c r="F7" s="61"/>
      <c r="G7" s="2"/>
      <c r="H7" s="58" t="s">
        <v>15</v>
      </c>
      <c r="I7" s="61"/>
      <c r="K7" s="56" t="s">
        <v>16</v>
      </c>
      <c r="L7" s="57"/>
      <c r="N7" s="58" t="s">
        <v>2</v>
      </c>
      <c r="O7" s="59"/>
    </row>
    <row r="8" spans="2:19" ht="42.75" customHeight="1" x14ac:dyDescent="0.25">
      <c r="B8" s="96" t="s">
        <v>55</v>
      </c>
      <c r="C8" s="99"/>
      <c r="D8" s="2"/>
      <c r="E8" s="65" t="s">
        <v>59</v>
      </c>
      <c r="F8" s="63">
        <v>242687000</v>
      </c>
      <c r="G8" s="2"/>
      <c r="H8" s="7" t="s">
        <v>29</v>
      </c>
      <c r="I8" s="27">
        <v>15704823.689999999</v>
      </c>
      <c r="K8" s="7" t="s">
        <v>37</v>
      </c>
      <c r="L8" s="29">
        <v>12420348.9</v>
      </c>
      <c r="N8" s="62" t="s">
        <v>12</v>
      </c>
      <c r="O8" s="51">
        <v>65104184</v>
      </c>
      <c r="Q8" s="3"/>
      <c r="R8" s="11"/>
    </row>
    <row r="9" spans="2:19" ht="42.75" customHeight="1" x14ac:dyDescent="0.25">
      <c r="B9" s="97"/>
      <c r="C9" s="100"/>
      <c r="D9" s="2"/>
      <c r="E9" s="66"/>
      <c r="F9" s="64"/>
      <c r="G9" s="2"/>
      <c r="H9" s="7" t="s">
        <v>30</v>
      </c>
      <c r="I9" s="27">
        <v>857591.38</v>
      </c>
      <c r="K9" s="7" t="s">
        <v>38</v>
      </c>
      <c r="L9" s="29">
        <v>15030.13</v>
      </c>
      <c r="N9" s="62"/>
      <c r="O9" s="51"/>
    </row>
    <row r="10" spans="2:19" ht="42.75" customHeight="1" x14ac:dyDescent="0.25">
      <c r="B10" s="98"/>
      <c r="C10" s="101"/>
      <c r="D10" s="2"/>
      <c r="E10" s="65" t="s">
        <v>5</v>
      </c>
      <c r="F10" s="63">
        <v>17736991.649999999</v>
      </c>
      <c r="G10" s="2"/>
      <c r="H10" s="7" t="s">
        <v>31</v>
      </c>
      <c r="I10" s="27">
        <v>275028.05</v>
      </c>
      <c r="K10" s="7" t="s">
        <v>39</v>
      </c>
      <c r="L10" s="29">
        <v>15030.13</v>
      </c>
      <c r="N10" s="62" t="s">
        <v>13</v>
      </c>
      <c r="O10" s="51">
        <v>15673323.689999999</v>
      </c>
      <c r="R10" s="95"/>
      <c r="S10" s="82"/>
    </row>
    <row r="11" spans="2:19" ht="42.75" customHeight="1" x14ac:dyDescent="0.25">
      <c r="B11" s="96" t="s">
        <v>56</v>
      </c>
      <c r="C11" s="99"/>
      <c r="D11" s="2"/>
      <c r="E11" s="68"/>
      <c r="F11" s="64"/>
      <c r="G11" s="2"/>
      <c r="H11" s="18" t="s">
        <v>32</v>
      </c>
      <c r="I11" s="28">
        <v>87090.28</v>
      </c>
      <c r="K11" s="7" t="s">
        <v>40</v>
      </c>
      <c r="L11" s="29">
        <v>265</v>
      </c>
      <c r="N11" s="62"/>
      <c r="O11" s="51"/>
      <c r="R11" s="95"/>
      <c r="S11" s="82"/>
    </row>
    <row r="12" spans="2:19" ht="42.75" customHeight="1" thickBot="1" x14ac:dyDescent="0.3">
      <c r="B12" s="97"/>
      <c r="C12" s="100"/>
      <c r="D12" s="2"/>
      <c r="E12" s="66"/>
      <c r="F12" s="67"/>
      <c r="G12" s="2"/>
      <c r="H12" s="5" t="s">
        <v>33</v>
      </c>
      <c r="I12" s="12">
        <v>812208.25</v>
      </c>
      <c r="K12" s="76"/>
      <c r="L12" s="77"/>
      <c r="N12" s="62"/>
      <c r="O12" s="51"/>
      <c r="R12" s="95"/>
      <c r="S12" s="83"/>
    </row>
    <row r="13" spans="2:19" ht="26.25" customHeight="1" thickBot="1" x14ac:dyDescent="0.3">
      <c r="B13" s="98"/>
      <c r="C13" s="101"/>
      <c r="D13" s="2"/>
      <c r="E13" s="65" t="s">
        <v>11</v>
      </c>
      <c r="F13" s="73">
        <f>+F10/F8</f>
        <v>7.3085874603913678E-2</v>
      </c>
      <c r="G13" s="2"/>
      <c r="H13" s="5" t="s">
        <v>68</v>
      </c>
      <c r="I13" s="12">
        <v>250</v>
      </c>
      <c r="K13" s="78"/>
      <c r="L13" s="79"/>
      <c r="N13" s="65" t="s">
        <v>14</v>
      </c>
      <c r="O13" s="88">
        <f>O10/O8</f>
        <v>0.24074218778319992</v>
      </c>
    </row>
    <row r="14" spans="2:19" ht="39" customHeight="1" x14ac:dyDescent="0.25">
      <c r="B14" s="96" t="s">
        <v>57</v>
      </c>
      <c r="C14" s="99"/>
      <c r="D14" s="2"/>
      <c r="E14" s="66"/>
      <c r="F14" s="74"/>
      <c r="G14" s="2"/>
      <c r="H14" s="102" t="s">
        <v>21</v>
      </c>
      <c r="I14" s="103"/>
      <c r="K14" s="78"/>
      <c r="L14" s="79"/>
      <c r="N14" s="68"/>
      <c r="O14" s="89"/>
    </row>
    <row r="15" spans="2:19" ht="33" customHeight="1" x14ac:dyDescent="0.25">
      <c r="B15" s="97"/>
      <c r="C15" s="100"/>
      <c r="D15" s="2"/>
      <c r="E15" s="105"/>
      <c r="F15" s="106"/>
      <c r="G15" s="2"/>
      <c r="H15" s="62" t="s">
        <v>35</v>
      </c>
      <c r="I15" s="69">
        <v>748191.88</v>
      </c>
      <c r="K15" s="78"/>
      <c r="L15" s="79"/>
      <c r="M15"/>
      <c r="N15" s="66"/>
      <c r="O15" s="90"/>
    </row>
    <row r="16" spans="2:19" ht="38.25" customHeight="1" x14ac:dyDescent="0.25">
      <c r="B16" s="98"/>
      <c r="C16" s="101"/>
      <c r="D16" s="2"/>
      <c r="E16" s="107"/>
      <c r="F16" s="108"/>
      <c r="G16" s="2"/>
      <c r="H16" s="62"/>
      <c r="I16" s="75"/>
      <c r="K16" s="78"/>
      <c r="L16" s="79"/>
      <c r="N16" s="7" t="s">
        <v>27</v>
      </c>
      <c r="O16" s="16">
        <v>289</v>
      </c>
    </row>
    <row r="17" spans="2:17" ht="60" customHeight="1" x14ac:dyDescent="0.25">
      <c r="B17" s="96" t="s">
        <v>58</v>
      </c>
      <c r="C17" s="33"/>
      <c r="D17" s="2"/>
      <c r="E17" s="107"/>
      <c r="F17" s="108"/>
      <c r="G17" s="2"/>
      <c r="H17" s="7" t="s">
        <v>34</v>
      </c>
      <c r="I17" s="8">
        <v>16161752.6</v>
      </c>
      <c r="K17" s="78"/>
      <c r="L17" s="79"/>
      <c r="N17" s="7" t="s">
        <v>26</v>
      </c>
      <c r="O17" s="16">
        <v>4</v>
      </c>
    </row>
    <row r="18" spans="2:17" ht="37.5" customHeight="1" x14ac:dyDescent="0.25">
      <c r="B18" s="97"/>
      <c r="C18" s="34"/>
      <c r="D18" s="2"/>
      <c r="E18" s="107"/>
      <c r="F18" s="108"/>
      <c r="G18" s="2"/>
      <c r="H18" s="71" t="s">
        <v>36</v>
      </c>
      <c r="I18" s="69">
        <v>827047.17</v>
      </c>
      <c r="K18" s="78"/>
      <c r="L18" s="79"/>
      <c r="N18" s="15" t="s">
        <v>23</v>
      </c>
      <c r="O18" s="16">
        <v>193</v>
      </c>
    </row>
    <row r="19" spans="2:17" ht="37.5" customHeight="1" thickBot="1" x14ac:dyDescent="0.3">
      <c r="B19" s="104"/>
      <c r="C19" s="35"/>
      <c r="D19" s="2"/>
      <c r="E19" s="109"/>
      <c r="F19" s="110"/>
      <c r="G19" s="2"/>
      <c r="H19" s="72"/>
      <c r="I19" s="70"/>
      <c r="K19" s="80"/>
      <c r="L19" s="81"/>
      <c r="N19" s="4" t="s">
        <v>22</v>
      </c>
      <c r="O19" s="17">
        <v>0</v>
      </c>
    </row>
    <row r="20" spans="2:17" ht="23.25" customHeight="1" thickBot="1" x14ac:dyDescent="0.3">
      <c r="B20" s="2"/>
      <c r="C20" s="2"/>
      <c r="D20" s="2"/>
      <c r="E20" s="2"/>
      <c r="F20" s="19"/>
      <c r="G20" s="2"/>
      <c r="H20" s="2"/>
      <c r="I20" s="2"/>
    </row>
    <row r="21" spans="2:17" ht="35.25" customHeight="1" thickBot="1" x14ac:dyDescent="0.3">
      <c r="B21" s="2"/>
      <c r="C21" s="2"/>
      <c r="D21" s="141" t="s">
        <v>4</v>
      </c>
      <c r="E21" s="142"/>
      <c r="F21" s="145" t="s">
        <v>3</v>
      </c>
      <c r="G21" s="142"/>
      <c r="H21" s="147" t="s">
        <v>5</v>
      </c>
      <c r="I21" s="149" t="s">
        <v>6</v>
      </c>
      <c r="K21" s="84" t="s">
        <v>61</v>
      </c>
      <c r="L21" s="85"/>
      <c r="M21" s="85"/>
      <c r="N21" s="86"/>
      <c r="O21" s="87"/>
    </row>
    <row r="22" spans="2:17" ht="69" customHeight="1" thickBot="1" x14ac:dyDescent="0.3">
      <c r="B22" s="2"/>
      <c r="C22" s="2"/>
      <c r="D22" s="143"/>
      <c r="E22" s="144"/>
      <c r="F22" s="146"/>
      <c r="G22" s="144"/>
      <c r="H22" s="148"/>
      <c r="I22" s="150"/>
      <c r="K22" s="130" t="s">
        <v>62</v>
      </c>
      <c r="L22" s="131"/>
      <c r="M22" s="131"/>
      <c r="N22" s="131"/>
      <c r="O22" s="132"/>
    </row>
    <row r="23" spans="2:17" ht="107.25" customHeight="1" x14ac:dyDescent="0.25">
      <c r="B23" s="58" t="s">
        <v>20</v>
      </c>
      <c r="C23" s="20" t="s">
        <v>24</v>
      </c>
      <c r="D23" s="40" t="s">
        <v>47</v>
      </c>
      <c r="E23" s="41"/>
      <c r="F23" s="44">
        <v>37890425</v>
      </c>
      <c r="G23" s="44"/>
      <c r="H23" s="13">
        <v>8805648.9399999995</v>
      </c>
      <c r="I23" s="30">
        <f>H23/F23</f>
        <v>0.23239773478391967</v>
      </c>
      <c r="K23" s="130" t="s">
        <v>63</v>
      </c>
      <c r="L23" s="131"/>
      <c r="M23" s="131"/>
      <c r="N23" s="131"/>
      <c r="O23" s="132"/>
    </row>
    <row r="24" spans="2:17" ht="96" customHeight="1" x14ac:dyDescent="0.25">
      <c r="B24" s="91"/>
      <c r="C24" s="21" t="s">
        <v>25</v>
      </c>
      <c r="D24" s="36" t="s">
        <v>48</v>
      </c>
      <c r="E24" s="37"/>
      <c r="F24" s="42">
        <v>5621557</v>
      </c>
      <c r="G24" s="43"/>
      <c r="H24" s="13">
        <v>626956.07999999996</v>
      </c>
      <c r="I24" s="30">
        <f>H24/F24</f>
        <v>0.11152712317957462</v>
      </c>
      <c r="K24" s="133"/>
      <c r="L24" s="134"/>
      <c r="M24" s="134"/>
      <c r="N24" s="134"/>
      <c r="O24" s="135"/>
      <c r="Q24" s="26"/>
    </row>
    <row r="25" spans="2:17" ht="21.75" customHeight="1" x14ac:dyDescent="0.25">
      <c r="B25" s="91"/>
      <c r="C25" s="49" t="s">
        <v>41</v>
      </c>
      <c r="D25" s="76" t="s">
        <v>49</v>
      </c>
      <c r="E25" s="117"/>
      <c r="F25" s="45">
        <v>169915809</v>
      </c>
      <c r="G25" s="46"/>
      <c r="H25" s="115">
        <v>3572758.23</v>
      </c>
      <c r="I25" s="139">
        <f>H25/F25</f>
        <v>2.10266381393623E-2</v>
      </c>
      <c r="K25" s="136"/>
      <c r="L25" s="137"/>
      <c r="M25" s="137"/>
      <c r="N25" s="137"/>
      <c r="O25" s="138"/>
    </row>
    <row r="26" spans="2:17" ht="137.25" customHeight="1" x14ac:dyDescent="0.25">
      <c r="B26" s="91"/>
      <c r="C26" s="50"/>
      <c r="D26" s="118"/>
      <c r="E26" s="119"/>
      <c r="F26" s="47"/>
      <c r="G26" s="48"/>
      <c r="H26" s="116"/>
      <c r="I26" s="140"/>
      <c r="K26" s="120" t="s">
        <v>64</v>
      </c>
      <c r="L26" s="121"/>
      <c r="M26" s="121"/>
      <c r="N26" s="121"/>
      <c r="O26" s="122"/>
    </row>
    <row r="27" spans="2:17" ht="170.25" customHeight="1" x14ac:dyDescent="0.25">
      <c r="B27" s="92"/>
      <c r="C27" s="21" t="s">
        <v>42</v>
      </c>
      <c r="D27" s="38" t="s">
        <v>50</v>
      </c>
      <c r="E27" s="39"/>
      <c r="F27" s="42">
        <v>11649402</v>
      </c>
      <c r="G27" s="43"/>
      <c r="H27" s="13">
        <v>1756899.79</v>
      </c>
      <c r="I27" s="30">
        <f>H27/F27</f>
        <v>0.15081459031115932</v>
      </c>
      <c r="K27" s="120" t="s">
        <v>65</v>
      </c>
      <c r="L27" s="121"/>
      <c r="M27" s="121"/>
      <c r="N27" s="121"/>
      <c r="O27" s="122"/>
    </row>
    <row r="28" spans="2:17" ht="125.25" customHeight="1" x14ac:dyDescent="0.25">
      <c r="B28" s="92"/>
      <c r="C28" s="21" t="s">
        <v>43</v>
      </c>
      <c r="D28" s="36" t="s">
        <v>51</v>
      </c>
      <c r="E28" s="37"/>
      <c r="F28" s="42">
        <v>3587127</v>
      </c>
      <c r="G28" s="43"/>
      <c r="H28" s="13">
        <v>730318.69</v>
      </c>
      <c r="I28" s="30">
        <f>H28/F28</f>
        <v>0.20359432214136827</v>
      </c>
      <c r="K28" s="123"/>
      <c r="L28" s="124"/>
      <c r="M28" s="124"/>
      <c r="N28" s="124"/>
      <c r="O28" s="125"/>
    </row>
    <row r="29" spans="2:17" ht="57.75" customHeight="1" x14ac:dyDescent="0.25">
      <c r="B29" s="92"/>
      <c r="C29" s="21" t="s">
        <v>44</v>
      </c>
      <c r="D29" s="40" t="s">
        <v>52</v>
      </c>
      <c r="E29" s="41"/>
      <c r="F29" s="44">
        <v>5660899</v>
      </c>
      <c r="G29" s="44"/>
      <c r="H29" s="13">
        <v>1017858.71</v>
      </c>
      <c r="I29" s="30">
        <f>H29/F29</f>
        <v>0.17980513519142455</v>
      </c>
      <c r="K29" s="120" t="s">
        <v>66</v>
      </c>
      <c r="L29" s="121"/>
      <c r="M29" s="121"/>
      <c r="N29" s="121"/>
      <c r="O29" s="122"/>
    </row>
    <row r="30" spans="2:17" ht="110.25" customHeight="1" x14ac:dyDescent="0.25">
      <c r="B30" s="93"/>
      <c r="C30" s="22" t="s">
        <v>45</v>
      </c>
      <c r="D30" s="36" t="s">
        <v>53</v>
      </c>
      <c r="E30" s="37"/>
      <c r="F30" s="42">
        <v>8027755</v>
      </c>
      <c r="G30" s="43"/>
      <c r="H30" s="25">
        <v>1226551.21</v>
      </c>
      <c r="I30" s="31">
        <f>H30/F30</f>
        <v>0.15278881953921114</v>
      </c>
      <c r="K30" s="126" t="s">
        <v>67</v>
      </c>
      <c r="L30" s="121"/>
      <c r="M30" s="121"/>
      <c r="N30" s="121"/>
      <c r="O30" s="122"/>
    </row>
    <row r="31" spans="2:17" ht="106.5" customHeight="1" thickBot="1" x14ac:dyDescent="0.3">
      <c r="B31" s="94"/>
      <c r="C31" s="23" t="s">
        <v>46</v>
      </c>
      <c r="D31" s="111" t="s">
        <v>54</v>
      </c>
      <c r="E31" s="112"/>
      <c r="F31" s="113">
        <v>334026</v>
      </c>
      <c r="G31" s="114"/>
      <c r="H31" s="24">
        <v>0</v>
      </c>
      <c r="I31" s="32">
        <f>H31/F31</f>
        <v>0</v>
      </c>
      <c r="K31" s="127"/>
      <c r="L31" s="128"/>
      <c r="M31" s="128"/>
      <c r="N31" s="128"/>
      <c r="O31" s="129"/>
    </row>
    <row r="32" spans="2:17" x14ac:dyDescent="0.25">
      <c r="K32" s="14"/>
    </row>
  </sheetData>
  <mergeCells count="68">
    <mergeCell ref="K22:O22"/>
    <mergeCell ref="D21:E22"/>
    <mergeCell ref="F21:G22"/>
    <mergeCell ref="H21:H22"/>
    <mergeCell ref="I21:I22"/>
    <mergeCell ref="F30:G30"/>
    <mergeCell ref="D25:E26"/>
    <mergeCell ref="F29:G29"/>
    <mergeCell ref="K29:O29"/>
    <mergeCell ref="K27:O28"/>
    <mergeCell ref="K30:O31"/>
    <mergeCell ref="K26:O26"/>
    <mergeCell ref="K23:O25"/>
    <mergeCell ref="I25:I26"/>
    <mergeCell ref="B23:B31"/>
    <mergeCell ref="R10:R12"/>
    <mergeCell ref="B8:B10"/>
    <mergeCell ref="C8:C10"/>
    <mergeCell ref="B14:B16"/>
    <mergeCell ref="C14:C16"/>
    <mergeCell ref="C11:C13"/>
    <mergeCell ref="B11:B13"/>
    <mergeCell ref="H14:I14"/>
    <mergeCell ref="B17:B19"/>
    <mergeCell ref="E15:F19"/>
    <mergeCell ref="D29:E29"/>
    <mergeCell ref="D31:E31"/>
    <mergeCell ref="F31:G31"/>
    <mergeCell ref="H25:H26"/>
    <mergeCell ref="D30:E30"/>
    <mergeCell ref="O10:O12"/>
    <mergeCell ref="N10:N12"/>
    <mergeCell ref="K12:L19"/>
    <mergeCell ref="S10:S12"/>
    <mergeCell ref="K21:O21"/>
    <mergeCell ref="O13:O15"/>
    <mergeCell ref="N13:N15"/>
    <mergeCell ref="F10:F12"/>
    <mergeCell ref="E10:E12"/>
    <mergeCell ref="I18:I19"/>
    <mergeCell ref="H18:H19"/>
    <mergeCell ref="F13:F14"/>
    <mergeCell ref="E13:E14"/>
    <mergeCell ref="H15:H16"/>
    <mergeCell ref="I15:I16"/>
    <mergeCell ref="O8:O9"/>
    <mergeCell ref="B2:O2"/>
    <mergeCell ref="B3:O3"/>
    <mergeCell ref="B4:O4"/>
    <mergeCell ref="K7:L7"/>
    <mergeCell ref="N7:O7"/>
    <mergeCell ref="E7:F7"/>
    <mergeCell ref="B7:C7"/>
    <mergeCell ref="H7:I7"/>
    <mergeCell ref="N8:N9"/>
    <mergeCell ref="F8:F9"/>
    <mergeCell ref="E8:E9"/>
    <mergeCell ref="C17:C19"/>
    <mergeCell ref="D28:E28"/>
    <mergeCell ref="D27:E27"/>
    <mergeCell ref="D23:E23"/>
    <mergeCell ref="F28:G28"/>
    <mergeCell ref="F27:G27"/>
    <mergeCell ref="F23:G23"/>
    <mergeCell ref="D24:E24"/>
    <mergeCell ref="F24:G24"/>
    <mergeCell ref="F25:G26"/>
    <mergeCell ref="C25:C26"/>
  </mergeCells>
  <printOptions horizontalCentered="1" verticalCentered="1"/>
  <pageMargins left="0.15748031496062992" right="0.15748031496062992" top="0.39370078740157483" bottom="0.39370078740157483" header="0.31496062992125984" footer="0.31496062992125984"/>
  <pageSetup paperSize="14" scale="46" fitToHeight="0" orientation="landscape" r:id="rId1"/>
  <ignoredErrors>
    <ignoredError sqref="F1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E6" sqref="E6"/>
    </sheetView>
  </sheetViews>
  <sheetFormatPr baseColWidth="10" defaultRowHeight="15" x14ac:dyDescent="0.25"/>
  <cols>
    <col min="1" max="1" width="12.85546875" customWidth="1"/>
    <col min="2" max="2" width="16.28515625" customWidth="1"/>
  </cols>
  <sheetData>
    <row r="1" spans="1:2" ht="25.5" x14ac:dyDescent="0.25">
      <c r="A1" s="7" t="s">
        <v>8</v>
      </c>
      <c r="B1" s="8">
        <v>20575616.25</v>
      </c>
    </row>
    <row r="2" spans="1:2" ht="38.25" x14ac:dyDescent="0.25">
      <c r="A2" s="7" t="s">
        <v>18</v>
      </c>
      <c r="B2" s="8">
        <v>694873.59999999998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D21" sqref="D21"/>
    </sheetView>
  </sheetViews>
  <sheetFormatPr baseColWidth="10" defaultRowHeight="15" x14ac:dyDescent="0.25"/>
  <cols>
    <col min="1" max="1" width="34.42578125" bestFit="1" customWidth="1"/>
    <col min="2" max="2" width="15.140625" bestFit="1" customWidth="1"/>
  </cols>
  <sheetData>
    <row r="2" spans="1:2" x14ac:dyDescent="0.25">
      <c r="A2" s="65" t="s">
        <v>0</v>
      </c>
      <c r="B2" s="151">
        <v>317687000</v>
      </c>
    </row>
    <row r="3" spans="1:2" x14ac:dyDescent="0.25">
      <c r="A3" s="66"/>
      <c r="B3" s="152"/>
    </row>
    <row r="4" spans="1:2" x14ac:dyDescent="0.25">
      <c r="A4" s="65" t="s">
        <v>9</v>
      </c>
      <c r="B4" s="153">
        <v>92009887.060000002</v>
      </c>
    </row>
    <row r="5" spans="1:2" x14ac:dyDescent="0.25">
      <c r="A5" s="66"/>
      <c r="B5" s="154"/>
    </row>
    <row r="6" spans="1:2" x14ac:dyDescent="0.25">
      <c r="A6" s="65" t="s">
        <v>10</v>
      </c>
      <c r="B6" s="155">
        <f>+B4/B2</f>
        <v>0.28962433798046505</v>
      </c>
    </row>
    <row r="7" spans="1:2" x14ac:dyDescent="0.25">
      <c r="A7" s="66"/>
      <c r="B7" s="156"/>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19548-EF62-4441-AC26-B10FF5F55CB8}">
  <ds:schemaRefs>
    <ds:schemaRef ds:uri="http://schemas.microsoft.com/office/2006/metadata/properties"/>
    <ds:schemaRef ds:uri="http://purl.org/dc/dcmitype/"/>
    <ds:schemaRef ds:uri="http://www.w3.org/XML/1998/namespace"/>
    <ds:schemaRef ds:uri="http://schemas.microsoft.com/office/2006/documentManagement/types"/>
    <ds:schemaRef ds:uri="efcf9931-6988-4c26-989d-90fd7d9d6177"/>
    <ds:schemaRef ds:uri="http://purl.org/dc/elements/1.1/"/>
    <ds:schemaRef ds:uri="http://schemas.openxmlformats.org/package/2006/metadata/core-properties"/>
    <ds:schemaRef ds:uri="http://schemas.microsoft.com/office/infopath/2007/PartnerControls"/>
    <ds:schemaRef ds:uri="2de3127d-b50e-4c29-b846-9213acea4d89"/>
    <ds:schemaRef ds:uri="http://purl.org/dc/terms/"/>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Karin Marilú Velásquez Coyoy</cp:lastModifiedBy>
  <cp:lastPrinted>2024-03-06T18:26:12Z</cp:lastPrinted>
  <dcterms:created xsi:type="dcterms:W3CDTF">2023-02-11T22:01:01Z</dcterms:created>
  <dcterms:modified xsi:type="dcterms:W3CDTF">2024-04-04T23:03:10Z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