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euip\Desktop\"/>
    </mc:Choice>
  </mc:AlternateContent>
  <xr:revisionPtr revIDLastSave="0" documentId="8_{53198EDF-4FA3-42FE-95BA-12B27C46129D}" xr6:coauthVersionLast="47" xr6:coauthVersionMax="47" xr10:uidLastSave="{00000000-0000-0000-0000-000000000000}"/>
  <bookViews>
    <workbookView xWindow="-120" yWindow="-120" windowWidth="29040" windowHeight="15720" xr2:uid="{51F30B82-2412-4FEA-B456-E5C3289DCE54}"/>
  </bookViews>
  <sheets>
    <sheet name="Tablero Marzo 2026" sheetId="1" r:id="rId1"/>
  </sheets>
  <definedNames>
    <definedName name="_xlnm.Print_Area" localSheetId="0">'Tablero Marzo 2026'!$A$1:$O$31</definedName>
    <definedName name="_xlnm.Print_Titles" localSheetId="0">'Tablero Marzo 2026'!$1:$4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" l="1"/>
  <c r="I29" i="1"/>
  <c r="I28" i="1"/>
  <c r="I26" i="1"/>
  <c r="I25" i="1"/>
  <c r="I23" i="1"/>
  <c r="I22" i="1"/>
  <c r="I21" i="1"/>
  <c r="O12" i="1"/>
  <c r="F12" i="1"/>
</calcChain>
</file>

<file path=xl/sharedStrings.xml><?xml version="1.0" encoding="utf-8"?>
<sst xmlns="http://schemas.openxmlformats.org/spreadsheetml/2006/main" count="72" uniqueCount="70">
  <si>
    <t>TABLERO DE RENDICIÓN DE CUENTAS</t>
  </si>
  <si>
    <t>ACTUALIZADO AL 31 DE MARZO DEL 2026</t>
  </si>
  <si>
    <t>MINISTERIO DE ENERGÍA Y MINAS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</si>
  <si>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</si>
  <si>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</si>
  <si>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</si>
  <si>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</si>
  <si>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</si>
  <si>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t>Ministro de Energía y Minas</t>
  </si>
  <si>
    <t>Ing. Víctor Hugo Ventura Ruiz</t>
  </si>
  <si>
    <t>Presupuesto vigente 2026</t>
  </si>
  <si>
    <t>Grupo (000): SERVICIOS PERSONALES</t>
  </si>
  <si>
    <t>Región (I): METROPOLITANA</t>
  </si>
  <si>
    <t>Presupuesto para pago de salarios y honorarios</t>
  </si>
  <si>
    <t>Grupo (100): SERVICIOS NO PERSONALES</t>
  </si>
  <si>
    <t>Región (III): NORORIENTE</t>
  </si>
  <si>
    <t>Grupo (200): MATERIALES Y SUMINISTROS</t>
  </si>
  <si>
    <t>Región (V): CENTRAL</t>
  </si>
  <si>
    <t>Presupuesto ejecutado en pago de salarios y honorarios</t>
  </si>
  <si>
    <t>Presupuesto ejecutado</t>
  </si>
  <si>
    <t>Grupo (300): PROPIEDAD, PLANTA, EQUIPO E INTANGIBLES</t>
  </si>
  <si>
    <t>Región (VI): SUROCCIDENTE</t>
  </si>
  <si>
    <t>Viceministro de Energía y Minas encargado del Área Energética</t>
  </si>
  <si>
    <t>Ing. Juan Fernando Castro Martínez</t>
  </si>
  <si>
    <t>Grupo (400): TRANSFERENCIAS CORRIENTES</t>
  </si>
  <si>
    <t>Región (VIII): PETÉN</t>
  </si>
  <si>
    <t>Grupo (900): ASIGNACIONES GLOBALES</t>
  </si>
  <si>
    <t>Porcentaje de ejecución</t>
  </si>
  <si>
    <t>EJECUCIÓN 
POR FINALIDADES</t>
  </si>
  <si>
    <t>Porcentaje de ejecución en el pago de salarios y honorarios</t>
  </si>
  <si>
    <t>Viceministro de Energía y Minas encargado del Área de Minería e Hidrocarburos</t>
  </si>
  <si>
    <t>Ing. Erwin Barrios Torres</t>
  </si>
  <si>
    <t>010000: SERVICIOS PÚBLICOS GENERALES</t>
  </si>
  <si>
    <t>Personal permanente 011</t>
  </si>
  <si>
    <t>Viceministro de Desarrollo Sostenible</t>
  </si>
  <si>
    <t>050000: ASUNTOS ECONÓMICOS</t>
  </si>
  <si>
    <t>Personal temporal 021
Personal temporal 022
Jornales 031</t>
  </si>
  <si>
    <t>000 personas
003 personas
000 personas</t>
  </si>
  <si>
    <t>060000: PROTECCIÓN AMBIENTAL</t>
  </si>
  <si>
    <t>Servicios técnicos o profesionales 029</t>
  </si>
  <si>
    <t>246 personas</t>
  </si>
  <si>
    <t>Servicios técnicos o profesionales subgrupo 18</t>
  </si>
  <si>
    <t>012 personas</t>
  </si>
  <si>
    <t>Descripción del programa</t>
  </si>
  <si>
    <t>Presupuesto vigente</t>
  </si>
  <si>
    <t>Procentaje de ejecución</t>
  </si>
  <si>
    <t>PRINCIPALES AVANCES O LOGROS
AL 31 DE MARZO DE 2026</t>
  </si>
  <si>
    <t>PROGRAMAS PRESUPUESTARIOS</t>
  </si>
  <si>
    <t>PROGRAMA 1</t>
  </si>
  <si>
    <t>ACTIVIDADES CENTRALES</t>
  </si>
  <si>
    <r>
      <t>PROGRAMA 03: Desarrollo sostenible del séctor energético, minero y de hidrocarburos (Actividad Común a los programas 11, 12 y 15)</t>
    </r>
    <r>
      <rPr>
        <u/>
        <sz val="10"/>
        <rFont val="Arial"/>
        <charset val="134"/>
      </rPr>
      <t xml:space="preserve">
</t>
    </r>
    <r>
      <rPr>
        <b/>
        <u/>
        <sz val="10"/>
        <rFont val="Arial"/>
        <charset val="134"/>
      </rPr>
      <t xml:space="preserve">Avance:
</t>
    </r>
    <r>
      <rPr>
        <sz val="10"/>
        <rFont val="Arial"/>
        <charset val="134"/>
      </rPr>
      <t>•24 Mesas de diálogo en comunidades (enero-marzo) relacionadas con proyectos energéticos y/o mineros. 14  corresponden al mes de marzo, según se detalla a continuación:
-1 Rancho de Teja en Granados, Baja Verapaz (Población Ladina).
-1 Santagua en Chiquimulilla, Santa Rosa (Población Ladina).
-1 Extracción de material balasto en Cobán, Alta Verapaz (Población Q´eqchi´).
-1 Cumbre 33 en Villa Canales, Guatemala (Población Ladina).
-1 Global Proyectos en Quetzaltenango, Quetzaltenango (Población K´iche´).
-1 Proyecto Minero Escobal en San Rafael Las Flores, Santa Rosa (Población Xinka).
-1 Línea de transmisión Uspantan y Chixoy II y Sub estaciones Uspantan y Chixoy II en San Juan Cotzal, Quiché (Población Ixil).
-1 Derecho Minero Progreso VII Derivada en San Pedro Ayampuc y San Jose del Golfo, Guatemala (Población Xinka y Maya Kaqchikel).
-1 Proyecto Hidroeléctrico Oxec y Oxec II en aldea Salac I, Santa María Cahabón, Alta Verapaz (Población Q´eqchi´). 
-1 Proyecto Hidroeléctrico Oxec y Oxec II en caserío Pequixul, Santa María Cahabón, Alta Verapaz (Población Q´eqchi´).
-1 Proyecto Hidroeléctrico Oxec y Oxec II en caserío Chacalte, Santa María Cahabón, Alta Verapaz (Población Q´eqchi´).
-1 Proyecto Hidroeléctrico Oxec y Oxec II en caserío Sacta Sector I, Santa María Cahabón, Alta Verapaz (Población Q´eqchi´).
-1 Proyecto Hidroeléctrico Oxec y Oxec II en caserío La Escopeta, Santa María Cahabón, Alta Verapaz (Población Q´eqchi´).
-1 Proyecto Hidroeléctrico Oxec y Oxec II en aldea Sacta, Santa María Cahabón, Alta Verapaz (Población Q´echi´).
•73 expedientes internos e instrumentos ambientales revisados y emisión de opinión (enero-marzo) en temas de minería, hidrocarburos y energía. 25 corresponden al mes de marzo.</t>
    </r>
  </si>
  <si>
    <t>PROGRAMA 3</t>
  </si>
  <si>
    <t>DESARROLLO SOSTENIBLE DEL SECTOR ENERGETICO, MINERO Y DE HIDROCARBUROS (ACTIVIDAD COMUN A LOS PROGRAMAS 11, 12 Y 15)</t>
  </si>
  <si>
    <r>
      <rPr>
        <b/>
        <u/>
        <sz val="10"/>
        <rFont val="Arial"/>
        <charset val="134"/>
      </rPr>
      <t>PROGRAMA 11: Fomento y Control en la exploración, explotación y comercialización de hidrocarburos</t>
    </r>
    <r>
      <rPr>
        <b/>
        <sz val="10"/>
        <rFont val="Arial"/>
        <charset val="134"/>
      </rPr>
      <t xml:space="preserve">
Avances</t>
    </r>
    <r>
      <rPr>
        <sz val="10"/>
        <rFont val="Arial"/>
        <charset val="134"/>
      </rPr>
      <t xml:space="preserve">:
</t>
    </r>
    <r>
      <rPr>
        <sz val="10"/>
        <rFont val="Arial"/>
        <family val="2"/>
      </rPr>
      <t xml:space="preserve">•12 inspecciones a empresas petroleras operadoras de contratos en fase de exploración (enero-marzo). 4 inspecciones corresponden al mes de marzo.
•30 inspecciones permanentes a empresas petroleras operadoras de contrato en fase de explotación (enero-marzo). 10 inspecciones corresponden al mes de marzo.
•1 informe acualizado de cuencas sedimentarias del país (enero-marzo) para consulta de grupos de interés. 1 informe corresponde al mes de marzo.
</t>
    </r>
    <r>
      <rPr>
        <b/>
        <sz val="10"/>
        <rFont val="Arial"/>
        <family val="2"/>
      </rPr>
      <t>Comercialización</t>
    </r>
    <r>
      <rPr>
        <sz val="10"/>
        <rFont val="Arial"/>
        <family val="2"/>
      </rPr>
      <t>.
•1,584 inspecciones técnicas y legales con peritajes (enero-marzo) a empresas que conforman la cadena de comercialización de hidrocarburos. 693 inspecciones corresponden al mes de marzo.
•45 documentos de divulgación de información (enero-marzo) del subsector hidrocarburos en Guatemala. 19 corresponden al mes de marzo.
•105 inspecciones técnicas a empresas que conforman la cadena de comercialización de hidrocarburos (enero-marzo) en proceso de otorgamiento de licencias. 40 corresponden al mes marzo:  20 a estaciones de servicio, 13 a depósitos de almacenamiento para consumo propio y 7 a expendios de GLP.
-Dentro de las actividades del Ministerio de Energía y Minas relacionadas con el cierre del Campo Xan, no se llevaron a cabo gestiones administrativas.</t>
    </r>
  </si>
  <si>
    <t>PROGRAMA 11</t>
  </si>
  <si>
    <t>FOMENTO Y CONTROL EN LA EXPLORACION, EXPLOTACION Y COMERCIALIZACION DE HIDROCARBUROS</t>
  </si>
  <si>
    <t>PROGRAMA 12</t>
  </si>
  <si>
    <t>FOMENTO A LA ACTIVIDAD MINERA</t>
  </si>
  <si>
    <r>
      <t xml:space="preserve">PROGRAMA 12: Fomento a la Actividad Minera 
Avance:
Personas individuales y jurídicas
</t>
    </r>
    <r>
      <rPr>
        <sz val="10"/>
        <rFont val="Arial"/>
        <charset val="134"/>
      </rPr>
      <t xml:space="preserve">•31 Personas individuales o jurídicas titulares de derechos mineros (enero-marzo) beneficiadas con la emisión de dictámenes de polígonos para verificación de áreas solicitadas y otorgadas. 12 corresponden al mes de marzo. 
•16 Personas individuales o jurídicas beneficiadas con la emisión de dictámenes de polígonos mineros (enero-marzo) para la verificación de áreas técnicamente factibles. 9 corresponden al mes de marzo.
</t>
    </r>
    <r>
      <rPr>
        <b/>
        <sz val="10"/>
        <rFont val="Arial"/>
        <family val="2"/>
      </rPr>
      <t>Inspecciones</t>
    </r>
    <r>
      <rPr>
        <sz val="10"/>
        <rFont val="Arial"/>
        <charset val="134"/>
      </rPr>
      <t xml:space="preserve">
•89 inspecciones de operaciones a derechos mineros (enero-marzo) y a operaciones mineras ilegales, por denuncia. 50 inspecciones corresponden al mes de marzo.
•3 supervisiones e inspecciones a personas individuales o jurídicas (enero-marzo) en los productos mineros autorizados para exportación. 1 inspección corresponde al mes de marzo.
</t>
    </r>
  </si>
  <si>
    <t>PROGRAMA 13</t>
  </si>
  <si>
    <t>SEGURIDAD RADIOLOGICA</t>
  </si>
  <si>
    <r>
      <rPr>
        <b/>
        <u/>
        <sz val="10"/>
        <rFont val="Arial"/>
        <charset val="134"/>
      </rPr>
      <t xml:space="preserve">PROGRAMA 13: Seguridad Radiológica
Avances:
</t>
    </r>
    <r>
      <rPr>
        <sz val="10"/>
        <rFont val="Arial"/>
        <charset val="134"/>
      </rPr>
      <t xml:space="preserve">•216 dictámenes con su respectivo licenciamiento (enero-marzo). 97 corresponden al mes de marzo. Los dictámenes realizados se desagregan de la siguiente manera:
-37 dictámenes con su respectivo licenciamiento  a personas individuales o jurídicas (enero-marzo) que utilizan equipos generadores, fuentes o actividades relacionadas con radiación ionizante y no ionizante. 16 corresponden al mes de marzo.
-165 dictámenes con su respectivo licenciamiento a operadores individuales (enero-marzo) que utilizan equipos generadores, fuentes o actividades relacionadas con radiación, verificación o seguimiento. 75 corresponden al mes de marzo.
-14 dictámenes con su respectivo licenciamiento a las actividades de comercialización, transporte o afines (enero-marzo) relacionadas con equipos generadores, fuente de radiación, verificación o seguimiento. 6 corresponden al mes de marzo. 
-20 inspecciones previo a licenciamiento (enero-marzo) a entidades públicas, personas individuales o jurídicas que utilizan fuentes, equipos generadores, o que desarrollan actividades relacionadas con radiación. 6 corresponden al mes de marzo.
El área de cobertura de protección radiológica se ha desarrollado en los departamentos siguientes: Guatemala, Chimaltenango, Huehuetenango, Quiché, Sololá, El Progreso, Jalapa y Jutiapa.
•3 capacitaciones realizadas (enero-marzo) sobre cultura de protección y seguridad radiológica. 1 corresponde al mes de marzo.
</t>
    </r>
    <r>
      <rPr>
        <b/>
        <sz val="10"/>
        <rFont val="Arial"/>
        <family val="2"/>
      </rPr>
      <t>Beneficiarios</t>
    </r>
    <r>
      <rPr>
        <sz val="10"/>
        <rFont val="Arial"/>
        <charset val="134"/>
      </rPr>
      <t>: 4 personas (3 mujeres y 1 hombre)</t>
    </r>
  </si>
  <si>
    <t>PROGRAMA 14</t>
  </si>
  <si>
    <t>SERVICIOS TECNICOS DE LABORATORIO</t>
  </si>
  <si>
    <t>PROGRAMA 15</t>
  </si>
  <si>
    <t>FOMENTO DE LAS ACTIVIDADES DE GENERACION, TRANSMISION Y DISTRIBUCION DE ENERGIA</t>
  </si>
  <si>
    <r>
      <t xml:space="preserve">PROGRAMA 14: Servicios Técnicos de Laboratorio
Avance:
</t>
    </r>
    <r>
      <rPr>
        <sz val="10"/>
        <rFont val="Arial"/>
        <charset val="134"/>
      </rPr>
      <t>• 7,207 análisis de laboratorio en: minerales, hidrocarburos y/o aplicaciones nucleares (enero-marzo). 3,605 corresponden al mes de marzo.</t>
    </r>
  </si>
  <si>
    <t>PROGRAMA 99</t>
  </si>
  <si>
    <t>PARTIDAS NO ASIGNABLES A PROGRAMAS</t>
  </si>
  <si>
    <r>
      <t xml:space="preserve">PROGRAMA 15: Fomento de las actividades de generación, transmisión y distribución de energía eléctrica
Avances: 
</t>
    </r>
    <r>
      <rPr>
        <sz val="10"/>
        <rFont val="Arial"/>
        <charset val="134"/>
      </rPr>
      <t>•10 informes de verificación de cumplimiento de contratos otorgados (enero-marzo) a generadores y adjudicatarios. 4 corresponden al mes de marzo.
•30 evaluaciones socioeconómicas con resolución (enero-marzo) para proyectos de electrificación rural. 15 evaluaciones corresponden al mes de marzo realizadas en los siguientes departamentos: Alta Verapaz, Quiché y Huehuetenango. 
•2 informes de hogares sin aceso a energía eléctrica por municipio (enero-marzo). 1 corresponde al mes de marzo en Concepción Tutuapa, San Marcos.
•1 registro de plantas generadoras (enero-marzo) de energia renovables menores o iguales a 5Mw. 1 corresponde al mes de marzo.
•25 personas individuales o jurídicas registradas (enero-marzo) como Agentes y Grandes usuarios del Mercado Mayorista. 10 corresponden al mes de marzo.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</si>
</sst>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Q&quot;#,##0;[Red]\-&quot;Q&quot;#,##0"/>
    <numFmt numFmtId="8" formatCode="&quot;Q&quot;#,##0.00;[Red]\-&quot;Q&quot;#,##0.00"/>
    <numFmt numFmtId="44" formatCode="_-&quot;Q&quot;* #,##0.00_-;\-&quot;Q&quot;* #,##0.00_-;_-&quot;Q&quot;* &quot;-&quot;??_-;_-@_-"/>
    <numFmt numFmtId="164" formatCode="&quot;Q&quot;#,##0.00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20"/>
      <color rgb="FF002060"/>
      <name val="Arial"/>
      <charset val="134"/>
    </font>
    <font>
      <b/>
      <sz val="14"/>
      <color rgb="FFFF0000"/>
      <name val="Arial"/>
      <family val="2"/>
    </font>
    <font>
      <b/>
      <sz val="14"/>
      <color rgb="FFFF0000"/>
      <name val="Arial"/>
      <charset val="134"/>
    </font>
    <font>
      <b/>
      <sz val="18"/>
      <color rgb="FF00B050"/>
      <name val="Arial"/>
      <charset val="134"/>
    </font>
    <font>
      <sz val="12"/>
      <color theme="1"/>
      <name val="Arial"/>
      <charset val="134"/>
    </font>
    <font>
      <sz val="10"/>
      <color theme="1"/>
      <name val="Arial"/>
      <charset val="134"/>
    </font>
    <font>
      <sz val="11"/>
      <color theme="1"/>
      <name val="Arial"/>
      <charset val="134"/>
    </font>
    <font>
      <sz val="9"/>
      <color theme="1"/>
      <name val="Arial"/>
      <charset val="134"/>
    </font>
    <font>
      <b/>
      <sz val="12"/>
      <color theme="0"/>
      <name val="Arial"/>
      <charset val="134"/>
    </font>
    <font>
      <sz val="10"/>
      <name val="Arial"/>
      <family val="2"/>
    </font>
    <font>
      <sz val="11"/>
      <name val="Calibri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b/>
      <sz val="12"/>
      <color theme="0"/>
      <name val="Arial"/>
      <family val="2"/>
    </font>
    <font>
      <b/>
      <u/>
      <sz val="10"/>
      <name val="Arial"/>
      <family val="2"/>
    </font>
    <font>
      <u/>
      <sz val="10"/>
      <name val="Arial"/>
      <charset val="134"/>
    </font>
    <font>
      <b/>
      <u/>
      <sz val="10"/>
      <name val="Arial"/>
      <charset val="134"/>
    </font>
    <font>
      <b/>
      <sz val="10"/>
      <name val="Arial"/>
      <family val="2"/>
    </font>
    <font>
      <u/>
      <sz val="10"/>
      <name val="Arial"/>
      <family val="2"/>
    </font>
    <font>
      <sz val="8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5117038483843"/>
        <bgColor indexed="64"/>
      </patternFill>
    </fill>
  </fills>
  <borders count="6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17" fontId="3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 applyAlignment="1">
      <alignment horizontal="center" vertical="top" wrapText="1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44" fontId="11" fillId="4" borderId="6" xfId="1" applyFont="1" applyFill="1" applyBorder="1" applyAlignment="1">
      <alignment horizontal="right" vertical="center"/>
    </xf>
    <xf numFmtId="0" fontId="11" fillId="0" borderId="7" xfId="0" applyFont="1" applyBorder="1" applyAlignment="1">
      <alignment horizontal="left" vertical="center" wrapText="1"/>
    </xf>
    <xf numFmtId="44" fontId="11" fillId="4" borderId="8" xfId="1" applyFont="1" applyFill="1" applyBorder="1" applyAlignment="1">
      <alignment horizontal="right" vertical="center"/>
    </xf>
    <xf numFmtId="0" fontId="12" fillId="2" borderId="0" xfId="0" applyFont="1" applyFill="1"/>
    <xf numFmtId="0" fontId="11" fillId="0" borderId="7" xfId="0" applyFont="1" applyBorder="1" applyAlignment="1">
      <alignment horizontal="left" vertical="center" wrapText="1"/>
    </xf>
    <xf numFmtId="44" fontId="11" fillId="4" borderId="8" xfId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6" fontId="7" fillId="2" borderId="0" xfId="0" applyNumberFormat="1" applyFont="1" applyFill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1" fillId="4" borderId="10" xfId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center" vertical="center" wrapText="1"/>
    </xf>
    <xf numFmtId="44" fontId="11" fillId="4" borderId="12" xfId="1" applyFont="1" applyFill="1" applyBorder="1" applyAlignment="1">
      <alignment horizontal="right" vertical="center"/>
    </xf>
    <xf numFmtId="0" fontId="7" fillId="2" borderId="0" xfId="0" applyFont="1" applyFill="1" applyAlignment="1">
      <alignment horizontal="left" vertical="center" wrapText="1"/>
    </xf>
    <xf numFmtId="8" fontId="7" fillId="2" borderId="0" xfId="0" applyNumberFormat="1" applyFont="1" applyFill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7" fillId="4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left" vertical="center" wrapText="1"/>
    </xf>
    <xf numFmtId="44" fontId="11" fillId="4" borderId="16" xfId="1" applyFont="1" applyFill="1" applyBorder="1" applyAlignment="1">
      <alignment horizontal="right" vertical="center"/>
    </xf>
    <xf numFmtId="0" fontId="13" fillId="0" borderId="1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10" fontId="11" fillId="4" borderId="6" xfId="2" applyNumberFormat="1" applyFont="1" applyFill="1" applyBorder="1" applyAlignment="1">
      <alignment horizontal="right"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10" fontId="11" fillId="4" borderId="13" xfId="0" applyNumberFormat="1" applyFont="1" applyFill="1" applyBorder="1" applyAlignment="1">
      <alignment horizontal="right" vertical="center"/>
    </xf>
    <xf numFmtId="10" fontId="11" fillId="4" borderId="12" xfId="2" applyNumberFormat="1" applyFont="1" applyFill="1" applyBorder="1" applyAlignment="1">
      <alignment horizontal="right" vertical="center"/>
    </xf>
    <xf numFmtId="0" fontId="10" fillId="3" borderId="20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10" fontId="11" fillId="4" borderId="14" xfId="0" applyNumberFormat="1" applyFont="1" applyFill="1" applyBorder="1" applyAlignment="1">
      <alignment horizontal="right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12" fillId="0" borderId="0" xfId="0" applyFont="1"/>
    <xf numFmtId="0" fontId="11" fillId="0" borderId="11" xfId="0" applyFont="1" applyBorder="1" applyAlignment="1">
      <alignment horizontal="left" vertical="center" wrapText="1"/>
    </xf>
    <xf numFmtId="10" fontId="11" fillId="4" borderId="18" xfId="0" applyNumberFormat="1" applyFont="1" applyFill="1" applyBorder="1" applyAlignment="1">
      <alignment horizontal="right" vertical="center"/>
    </xf>
    <xf numFmtId="0" fontId="7" fillId="2" borderId="19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right" vertical="center" wrapText="1"/>
    </xf>
    <xf numFmtId="44" fontId="11" fillId="4" borderId="8" xfId="1" applyFont="1" applyFill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vertical="center" wrapText="1"/>
    </xf>
    <xf numFmtId="44" fontId="11" fillId="4" borderId="24" xfId="1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vertical="center" wrapText="1"/>
    </xf>
    <xf numFmtId="0" fontId="11" fillId="0" borderId="24" xfId="0" applyFont="1" applyBorder="1" applyAlignment="1">
      <alignment horizontal="right" vertical="center" wrapText="1"/>
    </xf>
    <xf numFmtId="164" fontId="7" fillId="2" borderId="0" xfId="0" applyNumberFormat="1" applyFont="1" applyFill="1"/>
    <xf numFmtId="0" fontId="14" fillId="2" borderId="25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44" fontId="11" fillId="0" borderId="30" xfId="1" applyFont="1" applyBorder="1" applyAlignment="1">
      <alignment horizontal="center" vertical="center"/>
    </xf>
    <xf numFmtId="44" fontId="11" fillId="2" borderId="30" xfId="1" applyFont="1" applyFill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0" fontId="0" fillId="2" borderId="31" xfId="0" applyFill="1" applyBorder="1"/>
    <xf numFmtId="0" fontId="16" fillId="0" borderId="32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left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1" fillId="4" borderId="35" xfId="0" applyFont="1" applyFill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44" fontId="11" fillId="0" borderId="35" xfId="1" applyFont="1" applyBorder="1" applyAlignment="1">
      <alignment horizontal="center" vertical="center"/>
    </xf>
    <xf numFmtId="44" fontId="11" fillId="0" borderId="37" xfId="1" applyFont="1" applyBorder="1" applyAlignment="1">
      <alignment horizontal="center" vertical="center"/>
    </xf>
    <xf numFmtId="44" fontId="11" fillId="2" borderId="38" xfId="1" applyFont="1" applyFill="1" applyBorder="1" applyAlignment="1">
      <alignment horizontal="center" vertical="center"/>
    </xf>
    <xf numFmtId="2" fontId="11" fillId="0" borderId="8" xfId="0" applyNumberFormat="1" applyFont="1" applyBorder="1" applyAlignment="1">
      <alignment horizontal="center" vertical="center"/>
    </xf>
    <xf numFmtId="0" fontId="19" fillId="0" borderId="19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44" fontId="11" fillId="0" borderId="40" xfId="1" applyFont="1" applyBorder="1" applyAlignment="1">
      <alignment horizontal="center" vertical="center"/>
    </xf>
    <xf numFmtId="44" fontId="11" fillId="0" borderId="39" xfId="1" applyFont="1" applyBorder="1" applyAlignment="1">
      <alignment horizontal="center" vertical="center"/>
    </xf>
    <xf numFmtId="44" fontId="11" fillId="2" borderId="41" xfId="1" applyFont="1" applyFill="1" applyBorder="1" applyAlignment="1">
      <alignment horizontal="center" vertical="center"/>
    </xf>
    <xf numFmtId="2" fontId="11" fillId="0" borderId="6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44" fontId="11" fillId="0" borderId="43" xfId="1" applyFont="1" applyBorder="1" applyAlignment="1">
      <alignment horizontal="center" vertical="center"/>
    </xf>
    <xf numFmtId="44" fontId="11" fillId="0" borderId="42" xfId="1" applyFont="1" applyBorder="1" applyAlignment="1">
      <alignment horizontal="center" vertical="center"/>
    </xf>
    <xf numFmtId="44" fontId="11" fillId="2" borderId="44" xfId="1" applyFont="1" applyFill="1" applyBorder="1" applyAlignment="1">
      <alignment horizontal="center" vertical="center"/>
    </xf>
    <xf numFmtId="2" fontId="11" fillId="0" borderId="12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left" vertical="center" wrapText="1"/>
    </xf>
    <xf numFmtId="0" fontId="13" fillId="0" borderId="45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1" fillId="4" borderId="46" xfId="0" applyFont="1" applyFill="1" applyBorder="1" applyAlignment="1">
      <alignment horizontal="center" vertical="center" wrapText="1"/>
    </xf>
    <xf numFmtId="0" fontId="11" fillId="0" borderId="47" xfId="0" applyFont="1" applyBorder="1" applyAlignment="1">
      <alignment horizontal="justify" vertical="center" wrapText="1"/>
    </xf>
    <xf numFmtId="0" fontId="11" fillId="0" borderId="48" xfId="0" applyFont="1" applyBorder="1" applyAlignment="1">
      <alignment horizontal="justify" vertical="center" wrapText="1"/>
    </xf>
    <xf numFmtId="44" fontId="11" fillId="0" borderId="46" xfId="1" applyFont="1" applyBorder="1" applyAlignment="1">
      <alignment horizontal="center" vertical="center"/>
    </xf>
    <xf numFmtId="44" fontId="11" fillId="0" borderId="48" xfId="1" applyFont="1" applyBorder="1" applyAlignment="1">
      <alignment horizontal="center" vertical="center"/>
    </xf>
    <xf numFmtId="44" fontId="11" fillId="2" borderId="49" xfId="1" applyFont="1" applyFill="1" applyBorder="1" applyAlignment="1">
      <alignment horizontal="center" vertical="center"/>
    </xf>
    <xf numFmtId="2" fontId="11" fillId="0" borderId="24" xfId="0" applyNumberFormat="1" applyFont="1" applyBorder="1" applyAlignment="1">
      <alignment horizontal="center" vertical="center"/>
    </xf>
    <xf numFmtId="0" fontId="16" fillId="2" borderId="4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3" fillId="2" borderId="51" xfId="0" applyFont="1" applyFill="1" applyBorder="1" applyAlignment="1">
      <alignment horizontal="left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44" fontId="11" fillId="0" borderId="53" xfId="1" applyFont="1" applyBorder="1" applyAlignment="1">
      <alignment horizontal="center" vertical="center"/>
    </xf>
    <xf numFmtId="44" fontId="11" fillId="0" borderId="52" xfId="1" applyFont="1" applyBorder="1" applyAlignment="1">
      <alignment horizontal="center" vertical="center"/>
    </xf>
    <xf numFmtId="44" fontId="11" fillId="2" borderId="54" xfId="1" applyFont="1" applyFill="1" applyBorder="1" applyAlignment="1">
      <alignment horizontal="center" vertical="center"/>
    </xf>
    <xf numFmtId="2" fontId="11" fillId="0" borderId="10" xfId="0" applyNumberFormat="1" applyFont="1" applyBorder="1" applyAlignment="1">
      <alignment horizontal="center" vertical="center"/>
    </xf>
    <xf numFmtId="0" fontId="0" fillId="2" borderId="55" xfId="0" applyFill="1" applyBorder="1"/>
    <xf numFmtId="0" fontId="20" fillId="0" borderId="3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 wrapText="1"/>
    </xf>
    <xf numFmtId="0" fontId="11" fillId="4" borderId="56" xfId="0" applyFont="1" applyFill="1" applyBorder="1" applyAlignment="1">
      <alignment horizontal="center" vertical="center" wrapText="1"/>
    </xf>
    <xf numFmtId="44" fontId="11" fillId="2" borderId="41" xfId="1" applyFont="1" applyFill="1" applyBorder="1" applyAlignment="1">
      <alignment horizontal="center" vertical="center"/>
    </xf>
    <xf numFmtId="2" fontId="11" fillId="0" borderId="6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left" vertical="center" wrapText="1"/>
    </xf>
    <xf numFmtId="0" fontId="13" fillId="0" borderId="57" xfId="0" applyFont="1" applyBorder="1" applyAlignment="1">
      <alignment horizontal="left" vertical="center" wrapText="1"/>
    </xf>
    <xf numFmtId="0" fontId="13" fillId="0" borderId="58" xfId="0" applyFont="1" applyBorder="1" applyAlignment="1">
      <alignment horizontal="left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1" fillId="4" borderId="59" xfId="0" applyFont="1" applyFill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0" fillId="2" borderId="60" xfId="0" applyFill="1" applyBorder="1"/>
    <xf numFmtId="0" fontId="16" fillId="0" borderId="47" xfId="0" applyFont="1" applyBorder="1" applyAlignment="1">
      <alignment horizontal="left" vertical="center" wrapText="1"/>
    </xf>
    <xf numFmtId="0" fontId="13" fillId="0" borderId="50" xfId="0" applyFont="1" applyBorder="1" applyAlignment="1">
      <alignment horizontal="left" vertical="center" wrapText="1"/>
    </xf>
    <xf numFmtId="0" fontId="13" fillId="0" borderId="51" xfId="0" applyFont="1" applyBorder="1" applyAlignment="1">
      <alignment horizontal="left" vertical="center" wrapText="1"/>
    </xf>
    <xf numFmtId="0" fontId="21" fillId="2" borderId="0" xfId="0" applyFont="1" applyFill="1" applyAlignment="1">
      <alignment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613463211413799"/>
          <c:y val="0.138541905397393"/>
          <c:w val="0.58540765761746005"/>
          <c:h val="0.68740995837550201"/>
        </c:manualLayout>
      </c:layout>
      <c:pie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explosion val="2"/>
            <c:spPr>
              <a:solidFill>
                <a:srgbClr val="002060"/>
              </a:solidFill>
              <a:ln>
                <a:solidFill>
                  <a:schemeClr val="tx1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14F-42C0-9C46-3BDC61857C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14F-42C0-9C46-3BDC61857C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14F-42C0-9C46-3BDC61857C15}"/>
              </c:ext>
            </c:extLst>
          </c:dPt>
          <c:dPt>
            <c:idx val="3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14F-42C0-9C46-3BDC61857C1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solidFill>
                  <a:schemeClr val="tx1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14F-42C0-9C46-3BDC61857C1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solidFill>
                  <a:schemeClr val="tx1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14F-42C0-9C46-3BDC61857C15}"/>
              </c:ext>
            </c:extLst>
          </c:dPt>
          <c:dLbls>
            <c:dLbl>
              <c:idx val="0"/>
              <c:layout>
                <c:manualLayout>
                  <c:x val="-0.20885497299516201"/>
                  <c:y val="9.821373642234840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lang="es-ES"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Q264,992,366.00</a:t>
                    </a:r>
                  </a:p>
                </c:rich>
              </c:tx>
              <c:spPr>
                <a:solidFill>
                  <a:schemeClr val="accent1">
                    <a:lumMod val="50000"/>
                  </a:schemeClr>
                </a:solidFill>
                <a:ln>
                  <a:solidFill>
                    <a:sysClr val="windowText" lastClr="000000"/>
                  </a:solidFill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s-ES"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473874972198703"/>
                      <c:h val="0.106935169197694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E14F-42C0-9C46-3BDC61857C15}"/>
                </c:ext>
              </c:extLst>
            </c:dLbl>
            <c:dLbl>
              <c:idx val="3"/>
              <c:layout>
                <c:manualLayout>
                  <c:x val="0.36415065643002398"/>
                  <c:y val="-0.10077029667935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lang="es-ES"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Q20,785,730.25</a:t>
                    </a:r>
                  </a:p>
                </c:rich>
              </c:tx>
              <c:spPr>
                <a:solidFill>
                  <a:schemeClr val="accent1">
                    <a:lumMod val="50000"/>
                  </a:schemeClr>
                </a:solidFill>
                <a:ln>
                  <a:solidFill>
                    <a:sysClr val="windowText" lastClr="000000"/>
                  </a:solidFill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s-ES"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018169612605401"/>
                      <c:h val="9.4098171363084904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7-E14F-42C0-9C46-3BDC61857C15}"/>
                </c:ext>
              </c:extLst>
            </c:dLbl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14F-42C0-9C46-3BDC61857C1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a920818a-b096-4032-b262-646f99676329}"/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lang="es-ES"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95250</xdr:colOff>
      <xdr:row>10</xdr:row>
      <xdr:rowOff>76201</xdr:rowOff>
    </xdr:from>
    <xdr:to>
      <xdr:col>11</xdr:col>
      <xdr:colOff>981074</xdr:colOff>
      <xdr:row>17</xdr:row>
      <xdr:rowOff>352425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7640BF-C9D2-4830-9A12-661C05DA9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534775" y="3524251"/>
          <a:ext cx="3371849" cy="3838574"/>
        </a:xfrm>
        <a:prstGeom prst="rect">
          <a:avLst/>
        </a:prstGeom>
      </xdr:spPr>
    </xdr:pic>
    <xdr:clientData/>
  </xdr:twoCellAnchor>
  <xdr:twoCellAnchor>
    <xdr:from>
      <xdr:col>4</xdr:col>
      <xdr:colOff>402853</xdr:colOff>
      <xdr:row>13</xdr:row>
      <xdr:rowOff>56029</xdr:rowOff>
    </xdr:from>
    <xdr:to>
      <xdr:col>7</xdr:col>
      <xdr:colOff>54909</xdr:colOff>
      <xdr:row>17</xdr:row>
      <xdr:rowOff>369795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3B35990-3B58-4157-8A94-C105CCD503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352425</xdr:colOff>
      <xdr:row>0</xdr:row>
      <xdr:rowOff>19052</xdr:rowOff>
    </xdr:from>
    <xdr:to>
      <xdr:col>14</xdr:col>
      <xdr:colOff>1647825</xdr:colOff>
      <xdr:row>2</xdr:row>
      <xdr:rowOff>285750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F316A7A-4131-44DA-89C5-F9A16796A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78475" y="19052"/>
          <a:ext cx="1295400" cy="828673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4</xdr:col>
      <xdr:colOff>1298761</xdr:colOff>
      <xdr:row>13</xdr:row>
      <xdr:rowOff>427505</xdr:rowOff>
    </xdr:from>
    <xdr:to>
      <xdr:col>5</xdr:col>
      <xdr:colOff>234205</xdr:colOff>
      <xdr:row>14</xdr:row>
      <xdr:rowOff>113739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D33F0BAF-5E3C-473F-B93B-80D4397CD390}"/>
            </a:ext>
          </a:extLst>
        </xdr:cNvPr>
        <xdr:cNvSpPr txBox="1"/>
      </xdr:nvSpPr>
      <xdr:spPr>
        <a:xfrm>
          <a:off x="5232586" y="4942355"/>
          <a:ext cx="1183344" cy="2958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s-E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GT" sz="1100" b="1"/>
            <a:t>7.84</a:t>
          </a:r>
          <a:endParaRPr lang="es-GT" altLang="en-US" sz="1100" b="1"/>
        </a:p>
      </xdr:txBody>
    </xdr:sp>
    <xdr:clientData/>
  </xdr:twoCellAnchor>
  <xdr:twoCellAnchor>
    <xdr:from>
      <xdr:col>4</xdr:col>
      <xdr:colOff>2229970</xdr:colOff>
      <xdr:row>16</xdr:row>
      <xdr:rowOff>89646</xdr:rowOff>
    </xdr:from>
    <xdr:to>
      <xdr:col>5</xdr:col>
      <xdr:colOff>672352</xdr:colOff>
      <xdr:row>16</xdr:row>
      <xdr:rowOff>380999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47410B53-7511-4F1E-9AB7-AD2121DECFE9}"/>
            </a:ext>
          </a:extLst>
        </xdr:cNvPr>
        <xdr:cNvSpPr txBox="1"/>
      </xdr:nvSpPr>
      <xdr:spPr>
        <a:xfrm>
          <a:off x="6163795" y="6623796"/>
          <a:ext cx="690282" cy="2913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s-E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GT" sz="1100" b="1">
              <a:solidFill>
                <a:schemeClr val="bg1"/>
              </a:solidFill>
            </a:rPr>
            <a:t>100%</a:t>
          </a:r>
          <a:endParaRPr lang="es-GT" altLang="en-US" sz="11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104776</xdr:colOff>
      <xdr:row>0</xdr:row>
      <xdr:rowOff>9528</xdr:rowOff>
    </xdr:from>
    <xdr:to>
      <xdr:col>1</xdr:col>
      <xdr:colOff>1266825</xdr:colOff>
      <xdr:row>3</xdr:row>
      <xdr:rowOff>47625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AFADC06-D030-413C-89D4-9E2A33B6C71A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63" t="4922" r="76300" b="83740"/>
        <a:stretch>
          <a:fillRect/>
        </a:stretch>
      </xdr:blipFill>
      <xdr:spPr>
        <a:xfrm>
          <a:off x="104776" y="9528"/>
          <a:ext cx="1304924" cy="895347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C795C-3822-4816-8910-B5624A187087}">
  <sheetPr>
    <tabColor rgb="FF00B0F0"/>
  </sheetPr>
  <dimension ref="B1:S31"/>
  <sheetViews>
    <sheetView tabSelected="1" view="pageBreakPreview" zoomScale="60" zoomScaleNormal="70" workbookViewId="0">
      <selection activeCell="F30" sqref="F30:G30"/>
    </sheetView>
  </sheetViews>
  <sheetFormatPr baseColWidth="10" defaultColWidth="11.42578125" defaultRowHeight="15"/>
  <cols>
    <col min="1" max="1" width="2.140625" style="2" customWidth="1"/>
    <col min="2" max="2" width="25.140625" style="2" customWidth="1"/>
    <col min="3" max="3" width="29.85546875" style="2" customWidth="1"/>
    <col min="4" max="4" width="1.85546875" style="2" customWidth="1"/>
    <col min="5" max="5" width="33.7109375" style="2" customWidth="1"/>
    <col min="6" max="6" width="21.7109375" style="2" customWidth="1"/>
    <col min="7" max="7" width="1.85546875" style="2" customWidth="1"/>
    <col min="8" max="8" width="30.85546875" style="2" customWidth="1"/>
    <col min="9" max="9" width="23.140625" style="2" customWidth="1"/>
    <col min="10" max="10" width="1.28515625" style="2" customWidth="1"/>
    <col min="11" max="11" width="37.28515625" style="2" customWidth="1"/>
    <col min="12" max="12" width="16" style="2" customWidth="1"/>
    <col min="13" max="13" width="1.85546875" style="2" customWidth="1"/>
    <col min="14" max="14" width="42.140625" style="2" customWidth="1"/>
    <col min="15" max="15" width="24.85546875" style="2" customWidth="1"/>
    <col min="16" max="18" width="11.42578125" style="2"/>
    <col min="19" max="19" width="13.140625" style="2" customWidth="1"/>
    <col min="20" max="16384" width="11.42578125" style="2"/>
  </cols>
  <sheetData>
    <row r="1" spans="2:19" ht="26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9" ht="18">
      <c r="B2" s="3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2:19" ht="23.25"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2:19" ht="6.75" customHeight="1" thickBot="1">
      <c r="B4" s="6"/>
      <c r="C4" s="7"/>
      <c r="D4" s="7"/>
      <c r="E4" s="7"/>
      <c r="F4" s="7"/>
      <c r="G4" s="7"/>
      <c r="H4" s="7"/>
      <c r="I4" s="7"/>
      <c r="J4" s="8"/>
      <c r="K4" s="8"/>
      <c r="L4" s="8"/>
      <c r="M4" s="8"/>
      <c r="N4" s="8"/>
      <c r="O4" s="9"/>
    </row>
    <row r="5" spans="2:19" ht="37.5" customHeight="1">
      <c r="B5" s="10" t="s">
        <v>3</v>
      </c>
      <c r="C5" s="11"/>
      <c r="D5" s="7"/>
      <c r="E5" s="10" t="s">
        <v>4</v>
      </c>
      <c r="F5" s="11"/>
      <c r="G5" s="7"/>
      <c r="H5" s="12" t="s">
        <v>5</v>
      </c>
      <c r="I5" s="11"/>
      <c r="K5" s="13" t="s">
        <v>6</v>
      </c>
      <c r="L5" s="14"/>
      <c r="N5" s="12" t="s">
        <v>7</v>
      </c>
      <c r="O5" s="15"/>
    </row>
    <row r="6" spans="2:19" ht="31.5" customHeight="1">
      <c r="B6" s="16" t="s">
        <v>8</v>
      </c>
      <c r="C6" s="17" t="s">
        <v>9</v>
      </c>
      <c r="D6" s="7"/>
      <c r="E6" s="18" t="s">
        <v>10</v>
      </c>
      <c r="F6" s="19">
        <v>264992366</v>
      </c>
      <c r="G6" s="7"/>
      <c r="H6" s="20" t="s">
        <v>11</v>
      </c>
      <c r="I6" s="21">
        <v>15589891.220000001</v>
      </c>
      <c r="J6" s="22"/>
      <c r="K6" s="20" t="s">
        <v>12</v>
      </c>
      <c r="L6" s="21">
        <v>20600188.25</v>
      </c>
      <c r="M6" s="22"/>
      <c r="N6" s="23" t="s">
        <v>13</v>
      </c>
      <c r="O6" s="24">
        <v>72270036</v>
      </c>
      <c r="Q6" s="25"/>
      <c r="R6" s="26"/>
    </row>
    <row r="7" spans="2:19" ht="33.75" customHeight="1">
      <c r="B7" s="27"/>
      <c r="C7" s="28"/>
      <c r="D7" s="7"/>
      <c r="E7" s="29"/>
      <c r="F7" s="30"/>
      <c r="G7" s="7"/>
      <c r="H7" s="20" t="s">
        <v>14</v>
      </c>
      <c r="I7" s="21">
        <v>1556494.09</v>
      </c>
      <c r="J7" s="22"/>
      <c r="K7" s="20" t="s">
        <v>15</v>
      </c>
      <c r="L7" s="21">
        <v>170292</v>
      </c>
      <c r="M7" s="22"/>
      <c r="N7" s="23"/>
      <c r="O7" s="24"/>
    </row>
    <row r="8" spans="2:19" ht="30" customHeight="1">
      <c r="B8" s="27"/>
      <c r="C8" s="28"/>
      <c r="D8" s="7"/>
      <c r="E8" s="31"/>
      <c r="F8" s="32"/>
      <c r="G8" s="7"/>
      <c r="H8" s="20" t="s">
        <v>16</v>
      </c>
      <c r="I8" s="21">
        <v>402119.16</v>
      </c>
      <c r="J8" s="22"/>
      <c r="K8" s="20" t="s">
        <v>17</v>
      </c>
      <c r="L8" s="21">
        <v>0</v>
      </c>
      <c r="M8" s="22"/>
      <c r="N8" s="23" t="s">
        <v>18</v>
      </c>
      <c r="O8" s="24">
        <v>15565091.220000001</v>
      </c>
      <c r="R8" s="33"/>
      <c r="S8" s="34"/>
    </row>
    <row r="9" spans="2:19" ht="34.5" customHeight="1">
      <c r="B9" s="35"/>
      <c r="C9" s="36"/>
      <c r="D9" s="7"/>
      <c r="E9" s="18" t="s">
        <v>19</v>
      </c>
      <c r="F9" s="19">
        <v>20785730.25</v>
      </c>
      <c r="G9" s="7"/>
      <c r="H9" s="37" t="s">
        <v>20</v>
      </c>
      <c r="I9" s="21">
        <v>0</v>
      </c>
      <c r="J9" s="22"/>
      <c r="K9" s="20" t="s">
        <v>21</v>
      </c>
      <c r="L9" s="21">
        <v>11250</v>
      </c>
      <c r="M9" s="22"/>
      <c r="N9" s="23"/>
      <c r="O9" s="24"/>
      <c r="R9" s="33"/>
      <c r="S9" s="34"/>
    </row>
    <row r="10" spans="2:19" ht="30" customHeight="1">
      <c r="B10" s="16" t="s">
        <v>22</v>
      </c>
      <c r="C10" s="38" t="s">
        <v>23</v>
      </c>
      <c r="D10" s="7"/>
      <c r="E10" s="29"/>
      <c r="F10" s="30"/>
      <c r="G10" s="7"/>
      <c r="H10" s="20" t="s">
        <v>24</v>
      </c>
      <c r="I10" s="21">
        <v>2381560.46</v>
      </c>
      <c r="J10" s="22"/>
      <c r="K10" s="20" t="s">
        <v>25</v>
      </c>
      <c r="L10" s="21">
        <v>4000</v>
      </c>
      <c r="M10" s="22"/>
      <c r="N10" s="23"/>
      <c r="O10" s="24"/>
      <c r="R10" s="33"/>
      <c r="S10" s="34"/>
    </row>
    <row r="11" spans="2:19" ht="30" customHeight="1" thickBot="1">
      <c r="B11" s="27"/>
      <c r="C11" s="39"/>
      <c r="D11" s="7"/>
      <c r="E11" s="31"/>
      <c r="F11" s="32"/>
      <c r="G11" s="7"/>
      <c r="H11" s="40" t="s">
        <v>26</v>
      </c>
      <c r="I11" s="41">
        <v>855665.32</v>
      </c>
      <c r="J11" s="22"/>
      <c r="K11" s="42"/>
      <c r="L11" s="43"/>
      <c r="M11" s="22"/>
      <c r="N11" s="23"/>
      <c r="O11" s="24"/>
      <c r="R11" s="33"/>
      <c r="S11" s="44"/>
    </row>
    <row r="12" spans="2:19" ht="15" customHeight="1">
      <c r="B12" s="35"/>
      <c r="C12" s="45"/>
      <c r="D12" s="7"/>
      <c r="E12" s="18" t="s">
        <v>27</v>
      </c>
      <c r="F12" s="46">
        <f>+F9/F6</f>
        <v>7.843897755907428E-2</v>
      </c>
      <c r="G12" s="7"/>
      <c r="H12" s="13" t="s">
        <v>28</v>
      </c>
      <c r="I12" s="14"/>
      <c r="J12" s="22"/>
      <c r="K12" s="47"/>
      <c r="L12" s="48"/>
      <c r="M12" s="22"/>
      <c r="N12" s="49" t="s">
        <v>29</v>
      </c>
      <c r="O12" s="50">
        <f>+O8/O6</f>
        <v>0.21537406208016835</v>
      </c>
    </row>
    <row r="13" spans="2:19" ht="39" customHeight="1">
      <c r="B13" s="16" t="s">
        <v>30</v>
      </c>
      <c r="C13" s="38" t="s">
        <v>31</v>
      </c>
      <c r="D13" s="7"/>
      <c r="E13" s="31"/>
      <c r="F13" s="51"/>
      <c r="G13" s="7"/>
      <c r="H13" s="52"/>
      <c r="I13" s="53"/>
      <c r="J13" s="22"/>
      <c r="K13" s="47"/>
      <c r="L13" s="48"/>
      <c r="M13" s="22"/>
      <c r="N13" s="54"/>
      <c r="O13" s="55"/>
    </row>
    <row r="14" spans="2:19" ht="48" customHeight="1">
      <c r="B14" s="27"/>
      <c r="C14" s="39"/>
      <c r="D14" s="7"/>
      <c r="E14" s="56"/>
      <c r="F14" s="57"/>
      <c r="G14" s="7"/>
      <c r="H14" s="23" t="s">
        <v>32</v>
      </c>
      <c r="I14" s="24">
        <v>2664625.16</v>
      </c>
      <c r="J14" s="22"/>
      <c r="K14" s="47"/>
      <c r="L14" s="48"/>
      <c r="M14" s="58"/>
      <c r="N14" s="59"/>
      <c r="O14" s="60"/>
    </row>
    <row r="15" spans="2:19" ht="36" customHeight="1">
      <c r="B15" s="35"/>
      <c r="C15" s="45"/>
      <c r="D15" s="7"/>
      <c r="E15" s="61"/>
      <c r="F15" s="62"/>
      <c r="G15" s="7"/>
      <c r="H15" s="23"/>
      <c r="I15" s="24"/>
      <c r="J15" s="22"/>
      <c r="K15" s="47"/>
      <c r="L15" s="48"/>
      <c r="M15" s="22"/>
      <c r="N15" s="20" t="s">
        <v>33</v>
      </c>
      <c r="O15" s="63">
        <v>277</v>
      </c>
    </row>
    <row r="16" spans="2:19" ht="75" customHeight="1">
      <c r="B16" s="16" t="s">
        <v>34</v>
      </c>
      <c r="C16" s="17"/>
      <c r="D16" s="7"/>
      <c r="E16" s="61"/>
      <c r="F16" s="62"/>
      <c r="G16" s="7"/>
      <c r="H16" s="20" t="s">
        <v>35</v>
      </c>
      <c r="I16" s="64">
        <v>17309702.98</v>
      </c>
      <c r="J16" s="22"/>
      <c r="K16" s="47"/>
      <c r="L16" s="48"/>
      <c r="M16" s="22"/>
      <c r="N16" s="20" t="s">
        <v>36</v>
      </c>
      <c r="O16" s="63" t="s">
        <v>37</v>
      </c>
    </row>
    <row r="17" spans="2:15" ht="37.5" customHeight="1">
      <c r="B17" s="27"/>
      <c r="C17" s="28"/>
      <c r="D17" s="7"/>
      <c r="E17" s="61"/>
      <c r="F17" s="62"/>
      <c r="G17" s="7"/>
      <c r="H17" s="65" t="s">
        <v>38</v>
      </c>
      <c r="I17" s="24">
        <v>811402.11</v>
      </c>
      <c r="J17" s="22"/>
      <c r="K17" s="47"/>
      <c r="L17" s="48"/>
      <c r="M17" s="22"/>
      <c r="N17" s="66" t="s">
        <v>39</v>
      </c>
      <c r="O17" s="63" t="s">
        <v>40</v>
      </c>
    </row>
    <row r="18" spans="2:15" ht="36.75" customHeight="1" thickBot="1">
      <c r="B18" s="67"/>
      <c r="C18" s="68"/>
      <c r="D18" s="7"/>
      <c r="E18" s="69"/>
      <c r="F18" s="70"/>
      <c r="G18" s="7"/>
      <c r="H18" s="71"/>
      <c r="I18" s="72"/>
      <c r="J18" s="22"/>
      <c r="K18" s="73"/>
      <c r="L18" s="74"/>
      <c r="M18" s="22"/>
      <c r="N18" s="75" t="s">
        <v>41</v>
      </c>
      <c r="O18" s="76" t="s">
        <v>42</v>
      </c>
    </row>
    <row r="19" spans="2:15" ht="9" customHeight="1" thickBot="1">
      <c r="B19" s="7"/>
      <c r="C19" s="7"/>
      <c r="D19" s="7"/>
      <c r="E19" s="7"/>
      <c r="F19" s="77"/>
      <c r="G19" s="7"/>
      <c r="H19" s="7"/>
      <c r="I19" s="7"/>
    </row>
    <row r="20" spans="2:15" ht="35.25" customHeight="1" thickBot="1">
      <c r="B20" s="7"/>
      <c r="C20" s="7"/>
      <c r="D20" s="78" t="s">
        <v>43</v>
      </c>
      <c r="E20" s="79"/>
      <c r="F20" s="79" t="s">
        <v>44</v>
      </c>
      <c r="G20" s="79"/>
      <c r="H20" s="80" t="s">
        <v>19</v>
      </c>
      <c r="I20" s="81" t="s">
        <v>45</v>
      </c>
      <c r="K20" s="82" t="s">
        <v>46</v>
      </c>
      <c r="L20" s="83"/>
      <c r="M20" s="83"/>
      <c r="N20" s="84"/>
      <c r="O20" s="85"/>
    </row>
    <row r="21" spans="2:15" ht="268.5" customHeight="1">
      <c r="B21" s="86" t="s">
        <v>47</v>
      </c>
      <c r="C21" s="87" t="s">
        <v>48</v>
      </c>
      <c r="D21" s="88" t="s">
        <v>49</v>
      </c>
      <c r="E21" s="89"/>
      <c r="F21" s="90">
        <v>49120953</v>
      </c>
      <c r="G21" s="90"/>
      <c r="H21" s="91">
        <v>9314372.0899999999</v>
      </c>
      <c r="I21" s="92">
        <f t="shared" ref="I21:I23" si="0">+H21/F21*100</f>
        <v>18.9621160037347</v>
      </c>
      <c r="J21" s="93"/>
      <c r="K21" s="94" t="s">
        <v>50</v>
      </c>
      <c r="L21" s="95"/>
      <c r="M21" s="95"/>
      <c r="N21" s="95"/>
      <c r="O21" s="96"/>
    </row>
    <row r="22" spans="2:15" ht="117.75" customHeight="1">
      <c r="B22" s="97"/>
      <c r="C22" s="98" t="s">
        <v>51</v>
      </c>
      <c r="D22" s="99" t="s">
        <v>52</v>
      </c>
      <c r="E22" s="100"/>
      <c r="F22" s="101">
        <v>8880664</v>
      </c>
      <c r="G22" s="102"/>
      <c r="H22" s="103">
        <v>963067.78</v>
      </c>
      <c r="I22" s="104">
        <f t="shared" si="0"/>
        <v>10.844546984324596</v>
      </c>
      <c r="K22" s="105" t="s">
        <v>53</v>
      </c>
      <c r="L22" s="106"/>
      <c r="M22" s="106"/>
      <c r="N22" s="106"/>
      <c r="O22" s="107"/>
    </row>
    <row r="23" spans="2:15" ht="49.5" customHeight="1">
      <c r="B23" s="97"/>
      <c r="C23" s="108" t="s">
        <v>54</v>
      </c>
      <c r="D23" s="109" t="s">
        <v>55</v>
      </c>
      <c r="E23" s="110"/>
      <c r="F23" s="111">
        <v>173232873</v>
      </c>
      <c r="G23" s="112"/>
      <c r="H23" s="113">
        <v>3767868.66</v>
      </c>
      <c r="I23" s="114">
        <f t="shared" si="0"/>
        <v>2.1750309827165424</v>
      </c>
      <c r="K23" s="115"/>
      <c r="L23" s="106"/>
      <c r="M23" s="106"/>
      <c r="N23" s="106"/>
      <c r="O23" s="107"/>
    </row>
    <row r="24" spans="2:15" ht="58.5" customHeight="1">
      <c r="B24" s="97"/>
      <c r="C24" s="116"/>
      <c r="D24" s="117"/>
      <c r="E24" s="118"/>
      <c r="F24" s="119"/>
      <c r="G24" s="120"/>
      <c r="H24" s="121"/>
      <c r="I24" s="122"/>
      <c r="K24" s="123"/>
      <c r="L24" s="124"/>
      <c r="M24" s="124"/>
      <c r="N24" s="124"/>
      <c r="O24" s="125"/>
    </row>
    <row r="25" spans="2:15" ht="173.25" customHeight="1" thickBot="1">
      <c r="B25" s="97"/>
      <c r="C25" s="126" t="s">
        <v>56</v>
      </c>
      <c r="D25" s="127" t="s">
        <v>57</v>
      </c>
      <c r="E25" s="128"/>
      <c r="F25" s="129">
        <v>11141046</v>
      </c>
      <c r="G25" s="130"/>
      <c r="H25" s="131">
        <v>1836669.12</v>
      </c>
      <c r="I25" s="132">
        <f t="shared" ref="I25:I30" si="1">+H25/F25*100</f>
        <v>16.485607545287941</v>
      </c>
      <c r="K25" s="133" t="s">
        <v>58</v>
      </c>
      <c r="L25" s="134"/>
      <c r="M25" s="134"/>
      <c r="N25" s="134"/>
      <c r="O25" s="135"/>
    </row>
    <row r="26" spans="2:15" ht="59.25" customHeight="1">
      <c r="B26" s="13" t="s">
        <v>47</v>
      </c>
      <c r="C26" s="136" t="s">
        <v>59</v>
      </c>
      <c r="D26" s="137" t="s">
        <v>60</v>
      </c>
      <c r="E26" s="138"/>
      <c r="F26" s="139">
        <v>3966845</v>
      </c>
      <c r="G26" s="140"/>
      <c r="H26" s="141">
        <v>608026.62</v>
      </c>
      <c r="I26" s="142">
        <f t="shared" si="1"/>
        <v>15.327713081806827</v>
      </c>
      <c r="J26" s="143"/>
      <c r="K26" s="144" t="s">
        <v>61</v>
      </c>
      <c r="L26" s="145"/>
      <c r="M26" s="145"/>
      <c r="N26" s="145"/>
      <c r="O26" s="146"/>
    </row>
    <row r="27" spans="2:15" ht="81" customHeight="1" thickBot="1">
      <c r="B27" s="147"/>
      <c r="C27" s="136"/>
      <c r="D27" s="137"/>
      <c r="E27" s="138"/>
      <c r="F27" s="139"/>
      <c r="G27" s="140"/>
      <c r="H27" s="141"/>
      <c r="I27" s="142"/>
      <c r="J27" s="143"/>
      <c r="K27" s="115"/>
      <c r="L27" s="106"/>
      <c r="M27" s="106"/>
      <c r="N27" s="106"/>
      <c r="O27" s="107"/>
    </row>
    <row r="28" spans="2:15" ht="74.25" customHeight="1">
      <c r="B28" s="147"/>
      <c r="C28" s="148" t="s">
        <v>62</v>
      </c>
      <c r="D28" s="88" t="s">
        <v>63</v>
      </c>
      <c r="E28" s="89"/>
      <c r="F28" s="90">
        <v>7120274</v>
      </c>
      <c r="G28" s="90"/>
      <c r="H28" s="91">
        <v>954266.41</v>
      </c>
      <c r="I28" s="92">
        <f t="shared" si="1"/>
        <v>13.402102362914686</v>
      </c>
      <c r="J28" s="143"/>
      <c r="K28" s="123"/>
      <c r="L28" s="124"/>
      <c r="M28" s="124"/>
      <c r="N28" s="124"/>
      <c r="O28" s="125"/>
    </row>
    <row r="29" spans="2:15" ht="42.75" customHeight="1">
      <c r="B29" s="147"/>
      <c r="C29" s="149" t="s">
        <v>64</v>
      </c>
      <c r="D29" s="99" t="s">
        <v>65</v>
      </c>
      <c r="E29" s="100"/>
      <c r="F29" s="101">
        <v>9494587</v>
      </c>
      <c r="G29" s="102"/>
      <c r="H29" s="150">
        <v>1490086.47</v>
      </c>
      <c r="I29" s="151">
        <f t="shared" si="1"/>
        <v>15.69406304876663</v>
      </c>
      <c r="J29" s="143"/>
      <c r="K29" s="152" t="s">
        <v>66</v>
      </c>
      <c r="L29" s="153"/>
      <c r="M29" s="153"/>
      <c r="N29" s="153"/>
      <c r="O29" s="154"/>
    </row>
    <row r="30" spans="2:15" ht="140.25" customHeight="1" thickBot="1">
      <c r="B30" s="155"/>
      <c r="C30" s="156" t="s">
        <v>67</v>
      </c>
      <c r="D30" s="157" t="s">
        <v>68</v>
      </c>
      <c r="E30" s="158"/>
      <c r="F30" s="129">
        <v>2035124</v>
      </c>
      <c r="G30" s="130"/>
      <c r="H30" s="131">
        <v>1851373.1</v>
      </c>
      <c r="I30" s="132">
        <f t="shared" si="1"/>
        <v>90.971021913161067</v>
      </c>
      <c r="J30" s="159"/>
      <c r="K30" s="160" t="s">
        <v>69</v>
      </c>
      <c r="L30" s="161"/>
      <c r="M30" s="161"/>
      <c r="N30" s="161"/>
      <c r="O30" s="162"/>
    </row>
    <row r="31" spans="2:15">
      <c r="K31" s="163"/>
    </row>
  </sheetData>
  <mergeCells count="70">
    <mergeCell ref="D28:E28"/>
    <mergeCell ref="F28:G28"/>
    <mergeCell ref="D29:E29"/>
    <mergeCell ref="F29:G29"/>
    <mergeCell ref="K29:O29"/>
    <mergeCell ref="D30:E30"/>
    <mergeCell ref="F30:G30"/>
    <mergeCell ref="K30:O30"/>
    <mergeCell ref="D25:E25"/>
    <mergeCell ref="F25:G25"/>
    <mergeCell ref="K25:O25"/>
    <mergeCell ref="B26:B30"/>
    <mergeCell ref="C26:C27"/>
    <mergeCell ref="D26:E27"/>
    <mergeCell ref="F26:G27"/>
    <mergeCell ref="H26:H27"/>
    <mergeCell ref="I26:I27"/>
    <mergeCell ref="K26:O28"/>
    <mergeCell ref="K22:O24"/>
    <mergeCell ref="C23:C24"/>
    <mergeCell ref="D23:E24"/>
    <mergeCell ref="F23:G24"/>
    <mergeCell ref="H23:H24"/>
    <mergeCell ref="I23:I24"/>
    <mergeCell ref="I17:I18"/>
    <mergeCell ref="D20:E20"/>
    <mergeCell ref="F20:G20"/>
    <mergeCell ref="K20:O20"/>
    <mergeCell ref="B21:B25"/>
    <mergeCell ref="D21:E21"/>
    <mergeCell ref="F21:G21"/>
    <mergeCell ref="K21:O21"/>
    <mergeCell ref="D22:E22"/>
    <mergeCell ref="F22:G22"/>
    <mergeCell ref="N12:N14"/>
    <mergeCell ref="O12:O14"/>
    <mergeCell ref="B13:B15"/>
    <mergeCell ref="C13:C15"/>
    <mergeCell ref="E14:F18"/>
    <mergeCell ref="H14:H15"/>
    <mergeCell ref="I14:I15"/>
    <mergeCell ref="B16:B18"/>
    <mergeCell ref="C16:C18"/>
    <mergeCell ref="H17:H18"/>
    <mergeCell ref="R8:R11"/>
    <mergeCell ref="S8:S11"/>
    <mergeCell ref="E9:E11"/>
    <mergeCell ref="F9:F11"/>
    <mergeCell ref="B10:B12"/>
    <mergeCell ref="C10:C12"/>
    <mergeCell ref="K11:L18"/>
    <mergeCell ref="E12:E13"/>
    <mergeCell ref="F12:F13"/>
    <mergeCell ref="H12:I13"/>
    <mergeCell ref="B6:B9"/>
    <mergeCell ref="C6:C9"/>
    <mergeCell ref="E6:E8"/>
    <mergeCell ref="F6:F8"/>
    <mergeCell ref="N6:N7"/>
    <mergeCell ref="O6:O7"/>
    <mergeCell ref="N8:N11"/>
    <mergeCell ref="O8:O11"/>
    <mergeCell ref="B1:O1"/>
    <mergeCell ref="B2:O2"/>
    <mergeCell ref="B3:O3"/>
    <mergeCell ref="B5:C5"/>
    <mergeCell ref="E5:F5"/>
    <mergeCell ref="H5:I5"/>
    <mergeCell ref="K5:L5"/>
    <mergeCell ref="N5:O5"/>
  </mergeCells>
  <printOptions horizontalCentered="1"/>
  <pageMargins left="0.19685039370078741" right="0.19685039370078741" top="0.15748031496062992" bottom="0.15748031496062992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Tablero Marzo 2026</vt:lpstr>
      <vt:lpstr>'Tablero Marzo 2026'!Área_de_impresión</vt:lpstr>
      <vt:lpstr>'Tablero Marzo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Sarai Pelaez</dc:creator>
  <cp:lastModifiedBy>Sarai Pelaez</cp:lastModifiedBy>
  <dcterms:created xsi:type="dcterms:W3CDTF">2026-04-09T13:14:45Z</dcterms:created>
  <dcterms:modified xsi:type="dcterms:W3CDTF">2026-04-09T13:14:56Z</dcterms:modified>
</cp:coreProperties>
</file>